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иск Д\Навчальні плани\2025\МАГІСТР\денна\"/>
    </mc:Choice>
  </mc:AlternateContent>
  <xr:revisionPtr revIDLastSave="0" documentId="13_ncr:1_{BF3EFEAC-A7CD-4A07-BCF4-106082F5F09F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Титулка" sheetId="25" r:id="rId1"/>
    <sheet name="План ОП" sheetId="26" r:id="rId2"/>
  </sheets>
  <externalReferences>
    <externalReference r:id="rId3"/>
    <externalReference r:id="rId4"/>
    <externalReference r:id="rId5"/>
  </externalReferences>
  <definedNames>
    <definedName name="_xlnm._FilterDatabase" localSheetId="1" hidden="1">'План ОП'!$A$9:$BH$41</definedName>
    <definedName name="_xlnm._FilterDatabase" localSheetId="0" hidden="1">Титулка!#REF!</definedName>
    <definedName name="a">(#REF!,#REF!)</definedName>
    <definedName name="Excel_BuiltIn__FilterDatabase_1">[1]План!#REF!</definedName>
    <definedName name="Excel_BuiltIn_Print_Area_1">([1]План!#REF!,[1]План!$A$2:$P$87)</definedName>
    <definedName name="year1">2018</definedName>
    <definedName name="year2">year1+1</definedName>
    <definedName name="year222">year1+2</definedName>
    <definedName name="year3">year1+2</definedName>
    <definedName name="year4">year1+3</definedName>
    <definedName name="year5">year1+4</definedName>
    <definedName name="аудбак">24</definedName>
    <definedName name="аудмаг">18</definedName>
    <definedName name="год1">2014</definedName>
    <definedName name="год2">2015</definedName>
    <definedName name="год3">2016</definedName>
    <definedName name="год4">2017</definedName>
    <definedName name="год5">2018</definedName>
    <definedName name="годА1">'[2]План магістр ОАУБ'!$G$21</definedName>
    <definedName name="годА2">'[2]План магістр ОАУБ'!$G$44</definedName>
    <definedName name="годА3">'[2]План магістр ОАУБ'!$G$61</definedName>
    <definedName name="иаф">#N/A</definedName>
    <definedName name="ирина2">сембак1</definedName>
    <definedName name="кредит1">30</definedName>
    <definedName name="_xlnm.Print_Area" localSheetId="1">'План ОП'!$A$1:$BD$47</definedName>
    <definedName name="_xlnm.Print_Area" localSheetId="0">Титулка!$A$1:$BJ$27</definedName>
    <definedName name="плани7">сембак2</definedName>
    <definedName name="ркіркцц">#N/A</definedName>
    <definedName name="сембак1">17</definedName>
    <definedName name="сембак1с">2</definedName>
    <definedName name="сембак1т">15</definedName>
    <definedName name="сембак2">20</definedName>
    <definedName name="сембак2с">3</definedName>
    <definedName name="сембак2т">17</definedName>
    <definedName name="сембак3">17</definedName>
    <definedName name="сембак3т">15</definedName>
    <definedName name="сембак4">20</definedName>
    <definedName name="сембак4т">17</definedName>
    <definedName name="сембак5">17</definedName>
    <definedName name="сембак5т">15</definedName>
    <definedName name="сембак6">20</definedName>
    <definedName name="сембак6т">17</definedName>
    <definedName name="сембак7">17</definedName>
    <definedName name="сембак7т">15</definedName>
    <definedName name="сембак8">20</definedName>
    <definedName name="сембак8ат">2</definedName>
    <definedName name="сембак8пр">4</definedName>
    <definedName name="сембак8т">11</definedName>
    <definedName name="сембак8тр">[3]Графік!$BN$16</definedName>
    <definedName name="семмаг1">17</definedName>
    <definedName name="семмаг1т">15</definedName>
    <definedName name="семмаг2">20</definedName>
    <definedName name="семмаг2пр">6</definedName>
    <definedName name="семмаг2т">11</definedName>
    <definedName name="семмаг3">20</definedName>
    <definedName name="семмаг3ат">2</definedName>
    <definedName name="семмаг3дип">10</definedName>
    <definedName name="семмаг3пр">4</definedName>
    <definedName name="семмаг3т">5</definedName>
    <definedName name="Спец1">"Облік і аудит в підприємництві"</definedName>
    <definedName name="спец1к">"ОАП"</definedName>
    <definedName name="Спец2">"Управління інформаційними ресурсами в обліку"</definedName>
    <definedName name="спец2к">"УІРО"</definedName>
    <definedName name="Спец3">"Оцінювання у бухгалтерському обліку"</definedName>
    <definedName name="спец3к">"ОБО"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4" i="26" l="1"/>
  <c r="AL15" i="26"/>
  <c r="AL16" i="26"/>
  <c r="AL17" i="26"/>
  <c r="AL18" i="26"/>
  <c r="AL19" i="26"/>
  <c r="AL20" i="26"/>
  <c r="AL21" i="26"/>
  <c r="AL13" i="26"/>
  <c r="AI27" i="26"/>
  <c r="AI28" i="26" s="1"/>
  <c r="AF38" i="26"/>
  <c r="AL38" i="26"/>
  <c r="BC38" i="26"/>
  <c r="BD38" i="26"/>
  <c r="AF28" i="26"/>
  <c r="AY28" i="26"/>
  <c r="AF25" i="26"/>
  <c r="AY25" i="26"/>
  <c r="AF22" i="26"/>
  <c r="AO22" i="26"/>
  <c r="AO29" i="26" s="1"/>
  <c r="AU16" i="26"/>
  <c r="AU17" i="26"/>
  <c r="AU18" i="26"/>
  <c r="AU19" i="26"/>
  <c r="AU20" i="26"/>
  <c r="AU21" i="26"/>
  <c r="AU15" i="26"/>
  <c r="AU12" i="26"/>
  <c r="BB22" i="26"/>
  <c r="BB39" i="26" s="1"/>
  <c r="BC22" i="26"/>
  <c r="BD22" i="26"/>
  <c r="AI12" i="26"/>
  <c r="AI21" i="26"/>
  <c r="AI15" i="26"/>
  <c r="AY15" i="26" s="1"/>
  <c r="AI16" i="26"/>
  <c r="AY16" i="26" s="1"/>
  <c r="AI17" i="26"/>
  <c r="AI18" i="26"/>
  <c r="AY18" i="26" s="1"/>
  <c r="AI19" i="26"/>
  <c r="AY19" i="26" s="1"/>
  <c r="AI20" i="26"/>
  <c r="AY20" i="26" s="1"/>
  <c r="AI24" i="26"/>
  <c r="AI25" i="26" s="1"/>
  <c r="AI32" i="26"/>
  <c r="AY32" i="26" s="1"/>
  <c r="AI33" i="26"/>
  <c r="AY33" i="26" s="1"/>
  <c r="AI34" i="26"/>
  <c r="AY34" i="26" s="1"/>
  <c r="AI35" i="26"/>
  <c r="AY35" i="26" s="1"/>
  <c r="AI36" i="26"/>
  <c r="AY36" i="26" s="1"/>
  <c r="AI37" i="26"/>
  <c r="AY37" i="26" s="1"/>
  <c r="AF29" i="26" l="1"/>
  <c r="AI38" i="26"/>
  <c r="BD39" i="26"/>
  <c r="AY21" i="26"/>
  <c r="AY17" i="26"/>
  <c r="AL22" i="26"/>
  <c r="AL29" i="26" s="1"/>
  <c r="AL12" i="26"/>
  <c r="AU22" i="26"/>
  <c r="AU29" i="26" s="1"/>
  <c r="BC39" i="26"/>
  <c r="AY38" i="26"/>
  <c r="BC25" i="25"/>
  <c r="BJ25" i="25" s="1"/>
  <c r="BD25" i="25"/>
  <c r="BF25" i="25"/>
  <c r="BH25" i="25"/>
  <c r="BI25" i="25"/>
  <c r="BJ19" i="25"/>
  <c r="BJ22" i="25"/>
  <c r="Z39" i="26" l="1"/>
  <c r="AI14" i="26"/>
  <c r="AI13" i="26"/>
  <c r="AI22" i="26" s="1"/>
  <c r="AI29" i="26" s="1"/>
  <c r="AI39" i="26" s="1"/>
  <c r="AY14" i="26" l="1"/>
  <c r="AO39" i="26"/>
  <c r="AF39" i="26"/>
  <c r="A15" i="25" l="1"/>
  <c r="D17" i="25" l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O17" i="25" s="1"/>
  <c r="P17" i="25" s="1"/>
  <c r="Q17" i="25" s="1"/>
  <c r="R17" i="25" s="1"/>
  <c r="S17" i="25" s="1"/>
  <c r="T17" i="25" s="1"/>
  <c r="U17" i="25" s="1"/>
  <c r="V17" i="25" s="1"/>
  <c r="W17" i="25" s="1"/>
  <c r="X17" i="25" s="1"/>
  <c r="Y17" i="25" s="1"/>
  <c r="Z17" i="25" s="1"/>
  <c r="AA17" i="25" s="1"/>
  <c r="AB17" i="25" s="1"/>
  <c r="AC17" i="25" s="1"/>
  <c r="AD17" i="25" s="1"/>
  <c r="AE17" i="25" s="1"/>
  <c r="AF17" i="25" s="1"/>
  <c r="AG17" i="25" s="1"/>
  <c r="AH17" i="25" s="1"/>
  <c r="AI17" i="25" s="1"/>
  <c r="AJ17" i="25" s="1"/>
  <c r="AK17" i="25" s="1"/>
  <c r="AL17" i="25" s="1"/>
  <c r="AM17" i="25" s="1"/>
  <c r="AN17" i="25" s="1"/>
  <c r="AO17" i="25" s="1"/>
  <c r="AP17" i="25" s="1"/>
  <c r="AQ17" i="25" s="1"/>
  <c r="AR17" i="25" s="1"/>
  <c r="AS17" i="25" s="1"/>
  <c r="AT17" i="25" s="1"/>
  <c r="AU17" i="25" s="1"/>
  <c r="AV17" i="25" s="1"/>
  <c r="AW17" i="25" s="1"/>
  <c r="AX17" i="25" s="1"/>
  <c r="AY17" i="25" s="1"/>
  <c r="BA17" i="25" s="1"/>
  <c r="BB17" i="25" s="1"/>
  <c r="AU39" i="26" l="1"/>
  <c r="AY13" i="26"/>
  <c r="AY22" i="26" s="1"/>
  <c r="AY29" i="26" s="1"/>
  <c r="AY39" i="26" s="1"/>
  <c r="AY12" i="26"/>
  <c r="AL39" i="26" l="1"/>
</calcChain>
</file>

<file path=xl/sharedStrings.xml><?xml version="1.0" encoding="utf-8"?>
<sst xmlns="http://schemas.openxmlformats.org/spreadsheetml/2006/main" count="189" uniqueCount="134">
  <si>
    <t>Всього</t>
  </si>
  <si>
    <t>Семестр</t>
  </si>
  <si>
    <t>лекції</t>
  </si>
  <si>
    <t>Загальна кількість</t>
  </si>
  <si>
    <t>Виробнича практика</t>
  </si>
  <si>
    <t>І курс</t>
  </si>
  <si>
    <t>ІІ курс</t>
  </si>
  <si>
    <t>Тижні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</si>
  <si>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</si>
  <si>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</si>
  <si>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</si>
  <si>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</si>
  <si>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</si>
  <si>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</si>
  <si>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</si>
  <si>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</si>
  <si>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</si>
  <si>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</si>
  <si>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</si>
  <si>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</si>
  <si>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</si>
  <si>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::</t>
  </si>
  <si>
    <t>=</t>
  </si>
  <si>
    <t xml:space="preserve"> – теоретичне навчання</t>
  </si>
  <si>
    <t xml:space="preserve"> – екзаменаційна сесія</t>
  </si>
  <si>
    <t xml:space="preserve"> – канікули</t>
  </si>
  <si>
    <t>Теоретичне навчання</t>
  </si>
  <si>
    <t>Екзаменаційні сесії</t>
  </si>
  <si>
    <t>Канікули</t>
  </si>
  <si>
    <t>Код кафедри</t>
  </si>
  <si>
    <t>Х</t>
  </si>
  <si>
    <t>ВІННИЦЬКИЙ ТОРГОВЕЛЬНО-ЕКОНОМІЧНИЙ ІНСТИТУТ</t>
  </si>
  <si>
    <r>
      <t>Ступінь вищої освіти</t>
    </r>
    <r>
      <rPr>
        <u/>
        <sz val="18"/>
        <rFont val="Times New Roman"/>
        <family val="1"/>
        <charset val="204"/>
      </rPr>
      <t/>
    </r>
  </si>
  <si>
    <t>Факультет</t>
  </si>
  <si>
    <t>Розподіл за 
семестрами</t>
  </si>
  <si>
    <t>Кількість годин</t>
  </si>
  <si>
    <t>Заліки</t>
  </si>
  <si>
    <t>Аудиторних</t>
  </si>
  <si>
    <t>у тому числі:</t>
  </si>
  <si>
    <t>Кількість тижнів</t>
  </si>
  <si>
    <t>ОК 1</t>
  </si>
  <si>
    <t>ОК 2</t>
  </si>
  <si>
    <t>ОК 8</t>
  </si>
  <si>
    <t>Всього за обов'язковою частиною</t>
  </si>
  <si>
    <t>ВК 1</t>
  </si>
  <si>
    <t>ВК 2</t>
  </si>
  <si>
    <t>ВК 3</t>
  </si>
  <si>
    <t>ВК 4</t>
  </si>
  <si>
    <t>ВК 5</t>
  </si>
  <si>
    <t>Всього за вибірковою частиною</t>
  </si>
  <si>
    <t>Кількість екзаменів</t>
  </si>
  <si>
    <t xml:space="preserve"> – виробнича практика</t>
  </si>
  <si>
    <t>Екзамени</t>
  </si>
  <si>
    <t>НАВЧАЛЬНИЙ  ПЛАН</t>
  </si>
  <si>
    <t>Кількість заліків</t>
  </si>
  <si>
    <t>СИСТЕМА УПРАВЛІННЯ ЯКІСТЮ</t>
  </si>
  <si>
    <t>Сертифікована на відповідність ДСТУ ISO 9001:2015 (ISO 9001:2015, IDT)</t>
  </si>
  <si>
    <t>//</t>
  </si>
  <si>
    <t xml:space="preserve"> – атестаційний екзамен</t>
  </si>
  <si>
    <t>Атестаційний екзамен</t>
  </si>
  <si>
    <t>Код ОК/ВК</t>
  </si>
  <si>
    <t>ДЕРЖАВНИЙ ТОРГОВЕЛЬНО-ЕКОНОМІЧНИЙ УНІВЕРСИТЕТ</t>
  </si>
  <si>
    <t>Розподіл контактних годин на тиждень за курсами і семестрами</t>
  </si>
  <si>
    <t xml:space="preserve"> 06.03</t>
  </si>
  <si>
    <t>Всього тижнів у навчальному році</t>
  </si>
  <si>
    <t>Навчальні роки</t>
  </si>
  <si>
    <t>2025/2026</t>
  </si>
  <si>
    <t>2026/2027</t>
  </si>
  <si>
    <t>І</t>
  </si>
  <si>
    <t>ІІ</t>
  </si>
  <si>
    <t>Самостійна
робота</t>
  </si>
  <si>
    <t>Кількість кредитів
ЄКТС</t>
  </si>
  <si>
    <t>Загальний
обсяг</t>
  </si>
  <si>
    <t xml:space="preserve">Спеціальність  </t>
  </si>
  <si>
    <t xml:space="preserve">Освітня програма       </t>
  </si>
  <si>
    <t>ВК 6</t>
  </si>
  <si>
    <t>Галузь знань</t>
  </si>
  <si>
    <t xml:space="preserve">ЗАТВЕРДЖУЮ </t>
  </si>
  <si>
    <t xml:space="preserve">Директор                    </t>
  </si>
  <si>
    <t>Виробнича (переддипломна) практика</t>
  </si>
  <si>
    <t>+</t>
  </si>
  <si>
    <t xml:space="preserve"> – виробнича (переддипломна) практика</t>
  </si>
  <si>
    <t>||</t>
  </si>
  <si>
    <t>підготовка кваліфікаційної роботи та захист</t>
  </si>
  <si>
    <t>КОМПОНЕНТИ 
ОСВІТНЬОЇ ПРОФЕСІЙНОЇ ПРОГРАМИ</t>
  </si>
  <si>
    <t>практичні</t>
  </si>
  <si>
    <t>50</t>
  </si>
  <si>
    <t xml:space="preserve"> – </t>
  </si>
  <si>
    <t xml:space="preserve">Підготовка кваліфікаційної роботи та захист </t>
  </si>
  <si>
    <t>Примітка: Наведені числа навчальних днів вересня-серпня</t>
  </si>
  <si>
    <t>____________  Наталія ЗАМКОВА</t>
  </si>
  <si>
    <t>(наказ № ___ від  ___ ___ 2025)</t>
  </si>
  <si>
    <t>Бюджет часу (тижні)</t>
  </si>
  <si>
    <t xml:space="preserve">          І. ГРАФІК ОСВІТНЬОГО ПРОЦЕСУ </t>
  </si>
  <si>
    <t>ІІ. ПЛАН ОСВІТНЬОГО ПРОЦЕСУ</t>
  </si>
  <si>
    <t xml:space="preserve">Виробнича (переддипломна) практика </t>
  </si>
  <si>
    <t xml:space="preserve">Вибірковий компонент </t>
  </si>
  <si>
    <t xml:space="preserve">Гарант освітньої програми </t>
  </si>
  <si>
    <t>Начальник навчально-методичного відділу</t>
  </si>
  <si>
    <t>Атестація</t>
  </si>
  <si>
    <t>Інд.-консульт.
робота</t>
  </si>
  <si>
    <t>лабораторні</t>
  </si>
  <si>
    <t>ОБОВ'ЯЗКОВІ КОМПОНЕНТИ</t>
  </si>
  <si>
    <t>ЦИКЛ ПРОФЕСІЙНОЇ ПІДГОТОВКИ</t>
  </si>
  <si>
    <t xml:space="preserve">ПРАКТИЧНА ПІДГОТОВКА </t>
  </si>
  <si>
    <t>АТЕСТАЦІЯ</t>
  </si>
  <si>
    <t>ВИБІРКОВІ КОМПОНЕНТИ</t>
  </si>
  <si>
    <t xml:space="preserve">Всього </t>
  </si>
  <si>
    <t>Завідувач кафедри</t>
  </si>
  <si>
    <t>Тетяна ШЕВЧУК</t>
  </si>
  <si>
    <t>B Культура, мистецтво та гуманітарні науки</t>
  </si>
  <si>
    <t>В11 Філологія</t>
  </si>
  <si>
    <t xml:space="preserve">Германські мови та літератури (переклад включно), перша - англійська </t>
  </si>
  <si>
    <t>магістр</t>
  </si>
  <si>
    <t xml:space="preserve">обліково-фінансовий </t>
  </si>
  <si>
    <t>1 рік 4 місяці</t>
  </si>
  <si>
    <t>В11 – М – Д – 25</t>
  </si>
  <si>
    <t>Методологія філологічних досліджень</t>
  </si>
  <si>
    <t xml:space="preserve">Сучасна література англомовних країн </t>
  </si>
  <si>
    <t xml:space="preserve">Англійська мова для академічних цілей </t>
  </si>
  <si>
    <t>Наталя ІВАНИЦЬКА</t>
  </si>
  <si>
    <t>ОК 3</t>
  </si>
  <si>
    <t>ОК 4</t>
  </si>
  <si>
    <t>ОК 5</t>
  </si>
  <si>
    <t>ОК 6</t>
  </si>
  <si>
    <t>ОК 7</t>
  </si>
  <si>
    <t>Практикум з мовної комунікації (англійська мова)</t>
  </si>
  <si>
    <t>Галузевий переклад</t>
  </si>
  <si>
    <t>Цифрові філологічні технології</t>
  </si>
  <si>
    <t xml:space="preserve">Міжкультурна комунікація і переклад </t>
  </si>
  <si>
    <t>Перекладацький менеджмент</t>
  </si>
  <si>
    <t>Ф-М-8.3.02-1</t>
  </si>
  <si>
    <t xml:space="preserve">Спеціалізація       </t>
  </si>
  <si>
    <t xml:space="preserve">В11.041 Германські мови та літератури (переклад включно), перша - англійська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</si>
</sst>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3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Arial Cyr"/>
      <family val="2"/>
      <charset val="204"/>
    </font>
    <font>
      <u/>
      <sz val="18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2"/>
      <color indexed="62"/>
      <name val="Calibri"/>
      <family val="2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sz val="14"/>
      <name val="Arial Cyr"/>
      <charset val="204"/>
    </font>
    <font>
      <b/>
      <sz val="24"/>
      <name val="Times New Roman"/>
      <family val="1"/>
      <charset val="204"/>
    </font>
    <font>
      <b/>
      <sz val="14"/>
      <name val="Arial Cyr"/>
      <charset val="204"/>
    </font>
    <font>
      <sz val="20"/>
      <name val="Arial Cyr"/>
      <charset val="204"/>
    </font>
    <font>
      <sz val="8"/>
      <name val="Arial Cyr"/>
      <charset val="204"/>
    </font>
    <font>
      <b/>
      <sz val="16"/>
      <name val="Arial Cyr"/>
      <charset val="204"/>
    </font>
    <font>
      <sz val="26"/>
      <name val="Times New Roman"/>
      <family val="1"/>
      <charset val="204"/>
    </font>
    <font>
      <i/>
      <sz val="26"/>
      <name val="Times New Roman"/>
      <family val="1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u/>
      <sz val="48"/>
      <name val="Times New Roman"/>
      <family val="1"/>
      <charset val="204"/>
    </font>
    <font>
      <sz val="17"/>
      <name val="Times New Roman"/>
      <family val="1"/>
      <charset val="204"/>
    </font>
    <font>
      <sz val="17"/>
      <name val="Arial Cyr"/>
      <charset val="204"/>
    </font>
    <font>
      <b/>
      <sz val="17"/>
      <name val="Times New Roman"/>
      <family val="1"/>
      <charset val="204"/>
    </font>
    <font>
      <b/>
      <i/>
      <sz val="17"/>
      <name val="Times New Roman"/>
      <family val="1"/>
      <charset val="204"/>
    </font>
    <font>
      <i/>
      <sz val="17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Arial Cyr"/>
      <charset val="204"/>
    </font>
    <font>
      <b/>
      <sz val="3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/>
    <xf numFmtId="0" fontId="4" fillId="0" borderId="0"/>
    <xf numFmtId="0" fontId="1" fillId="0" borderId="0"/>
    <xf numFmtId="0" fontId="6" fillId="0" borderId="0"/>
    <xf numFmtId="0" fontId="8" fillId="0" borderId="0"/>
    <xf numFmtId="0" fontId="4" fillId="0" borderId="0"/>
    <xf numFmtId="0" fontId="4" fillId="0" borderId="0"/>
    <xf numFmtId="0" fontId="6" fillId="0" borderId="0"/>
    <xf numFmtId="0" fontId="11" fillId="2" borderId="36" applyNumberFormat="0" applyAlignment="0" applyProtection="0"/>
    <xf numFmtId="164" fontId="8" fillId="0" borderId="0" applyFill="0" applyBorder="0" applyAlignment="0" applyProtection="0"/>
    <xf numFmtId="0" fontId="6" fillId="0" borderId="0"/>
    <xf numFmtId="0" fontId="2" fillId="0" borderId="0"/>
    <xf numFmtId="0" fontId="3" fillId="0" borderId="1" applyAlignment="0">
      <alignment horizontal="center" vertical="center" textRotation="90" wrapText="1"/>
    </xf>
  </cellStyleXfs>
  <cellXfs count="190">
    <xf numFmtId="0" fontId="0" fillId="0" borderId="0" xfId="0"/>
    <xf numFmtId="0" fontId="16" fillId="0" borderId="0" xfId="0" applyFont="1"/>
    <xf numFmtId="0" fontId="18" fillId="0" borderId="0" xfId="0" applyFont="1"/>
    <xf numFmtId="0" fontId="16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right"/>
    </xf>
    <xf numFmtId="0" fontId="10" fillId="3" borderId="0" xfId="0" applyFont="1" applyFill="1"/>
    <xf numFmtId="0" fontId="5" fillId="3" borderId="0" xfId="0" applyFont="1" applyFill="1"/>
    <xf numFmtId="0" fontId="17" fillId="3" borderId="0" xfId="0" applyFont="1" applyFill="1" applyAlignment="1"/>
    <xf numFmtId="0" fontId="19" fillId="3" borderId="0" xfId="0" applyFont="1" applyFill="1"/>
    <xf numFmtId="0" fontId="10" fillId="0" borderId="0" xfId="0" applyFont="1"/>
    <xf numFmtId="0" fontId="21" fillId="0" borderId="0" xfId="0" applyFont="1"/>
    <xf numFmtId="0" fontId="15" fillId="3" borderId="0" xfId="0" applyFont="1" applyFill="1" applyAlignment="1"/>
    <xf numFmtId="0" fontId="22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horizontal="right"/>
    </xf>
    <xf numFmtId="0" fontId="22" fillId="3" borderId="0" xfId="0" applyFont="1" applyFill="1" applyAlignment="1">
      <alignment horizontal="right"/>
    </xf>
    <xf numFmtId="0" fontId="15" fillId="3" borderId="0" xfId="0" applyFont="1" applyFill="1" applyAlignment="1">
      <alignment vertical="center"/>
    </xf>
    <xf numFmtId="0" fontId="22" fillId="3" borderId="0" xfId="7" applyFont="1" applyFill="1"/>
    <xf numFmtId="0" fontId="22" fillId="3" borderId="0" xfId="4" applyFont="1" applyFill="1" applyAlignment="1">
      <alignment shrinkToFit="1"/>
    </xf>
    <xf numFmtId="0" fontId="23" fillId="3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vertical="top"/>
    </xf>
    <xf numFmtId="49" fontId="5" fillId="3" borderId="0" xfId="0" applyNumberFormat="1" applyFont="1" applyFill="1" applyAlignment="1">
      <alignment vertical="top"/>
    </xf>
    <xf numFmtId="0" fontId="9" fillId="3" borderId="0" xfId="0" applyFont="1" applyFill="1" applyBorder="1" applyAlignment="1">
      <alignment vertical="top"/>
    </xf>
    <xf numFmtId="49" fontId="9" fillId="3" borderId="2" xfId="0" applyNumberFormat="1" applyFont="1" applyFill="1" applyBorder="1" applyAlignment="1">
      <alignment horizontal="center" vertical="top"/>
    </xf>
    <xf numFmtId="0" fontId="10" fillId="3" borderId="0" xfId="0" applyFont="1" applyFill="1" applyAlignment="1">
      <alignment vertical="top"/>
    </xf>
    <xf numFmtId="0" fontId="24" fillId="3" borderId="2" xfId="0" applyFont="1" applyFill="1" applyBorder="1" applyAlignment="1">
      <alignment horizontal="center" vertical="top"/>
    </xf>
    <xf numFmtId="0" fontId="24" fillId="3" borderId="0" xfId="0" applyFont="1" applyFill="1" applyBorder="1" applyAlignment="1">
      <alignment horizontal="center" vertical="top"/>
    </xf>
    <xf numFmtId="49" fontId="5" fillId="3" borderId="0" xfId="0" applyNumberFormat="1" applyFont="1" applyFill="1" applyBorder="1" applyAlignment="1">
      <alignment vertical="top"/>
    </xf>
    <xf numFmtId="49" fontId="25" fillId="3" borderId="0" xfId="0" applyNumberFormat="1" applyFont="1" applyFill="1" applyAlignment="1">
      <alignment vertical="top"/>
    </xf>
    <xf numFmtId="49" fontId="5" fillId="3" borderId="39" xfId="0" applyNumberFormat="1" applyFont="1" applyFill="1" applyBorder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3" borderId="39" xfId="0" applyNumberFormat="1" applyFont="1" applyFill="1" applyBorder="1" applyAlignment="1">
      <alignment vertical="top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2" fillId="3" borderId="0" xfId="0" applyFont="1" applyFill="1" applyAlignment="1">
      <alignment horizontal="left"/>
    </xf>
    <xf numFmtId="0" fontId="22" fillId="3" borderId="0" xfId="7" applyFont="1" applyFill="1" applyAlignment="1">
      <alignment horizontal="left"/>
    </xf>
    <xf numFmtId="49" fontId="27" fillId="3" borderId="14" xfId="0" applyNumberFormat="1" applyFont="1" applyFill="1" applyBorder="1" applyAlignment="1">
      <alignment horizontal="centerContinuous" vertical="center"/>
    </xf>
    <xf numFmtId="49" fontId="27" fillId="3" borderId="11" xfId="0" applyNumberFormat="1" applyFont="1" applyFill="1" applyBorder="1" applyAlignment="1">
      <alignment horizontal="centerContinuous" vertical="center"/>
    </xf>
    <xf numFmtId="0" fontId="27" fillId="3" borderId="19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49" fontId="27" fillId="3" borderId="18" xfId="0" applyNumberFormat="1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8" fillId="3" borderId="0" xfId="0" applyFont="1" applyFill="1"/>
    <xf numFmtId="0" fontId="29" fillId="3" borderId="9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 textRotation="90"/>
    </xf>
    <xf numFmtId="0" fontId="29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49" fontId="29" fillId="3" borderId="0" xfId="0" applyNumberFormat="1" applyFont="1" applyFill="1" applyBorder="1" applyAlignment="1">
      <alignment horizontal="center"/>
    </xf>
    <xf numFmtId="49" fontId="27" fillId="3" borderId="0" xfId="0" applyNumberFormat="1" applyFont="1" applyFill="1" applyBorder="1" applyAlignment="1">
      <alignment horizontal="center"/>
    </xf>
    <xf numFmtId="0" fontId="28" fillId="3" borderId="0" xfId="0" applyFont="1" applyFill="1" applyBorder="1"/>
    <xf numFmtId="49" fontId="31" fillId="3" borderId="0" xfId="0" applyNumberFormat="1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/>
    </xf>
    <xf numFmtId="0" fontId="14" fillId="0" borderId="0" xfId="0" applyFont="1"/>
    <xf numFmtId="0" fontId="33" fillId="0" borderId="0" xfId="0" applyFont="1"/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3" borderId="37" xfId="0" applyNumberFormat="1" applyFont="1" applyFill="1" applyBorder="1" applyAlignment="1">
      <alignment horizontal="center" vertical="center" textRotation="90"/>
    </xf>
    <xf numFmtId="49" fontId="27" fillId="3" borderId="34" xfId="0" applyNumberFormat="1" applyFont="1" applyFill="1" applyBorder="1" applyAlignment="1">
      <alignment horizontal="center" vertical="center" textRotation="90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5" fillId="4" borderId="20" xfId="0" applyFont="1" applyFill="1" applyBorder="1" applyAlignment="1">
      <alignment horizontal="center" vertical="center" wrapText="1"/>
    </xf>
    <xf numFmtId="0" fontId="35" fillId="4" borderId="2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vertical="center" textRotation="90"/>
    </xf>
    <xf numFmtId="0" fontId="29" fillId="3" borderId="20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vertical="center" textRotation="90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6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0" fontId="15" fillId="3" borderId="0" xfId="0" applyFont="1" applyFill="1" applyAlignment="1">
      <alignment horizontal="left"/>
    </xf>
    <xf numFmtId="0" fontId="3" fillId="0" borderId="0" xfId="0" applyFont="1" applyAlignment="1"/>
    <xf numFmtId="0" fontId="36" fillId="0" borderId="0" xfId="0" applyFont="1" applyAlignment="1">
      <alignment horizontal="left" vertical="top"/>
    </xf>
    <xf numFmtId="0" fontId="15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2" fillId="3" borderId="0" xfId="4" applyFont="1" applyFill="1" applyAlignment="1">
      <alignment horizontal="left" wrapText="1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9" fillId="3" borderId="21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textRotation="90"/>
    </xf>
    <xf numFmtId="0" fontId="27" fillId="3" borderId="38" xfId="0" applyFont="1" applyFill="1" applyBorder="1" applyAlignment="1">
      <alignment horizontal="center" vertical="center" textRotation="90"/>
    </xf>
    <xf numFmtId="0" fontId="27" fillId="3" borderId="20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3" xfId="0" applyFont="1" applyFill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49" fontId="27" fillId="3" borderId="18" xfId="0" applyNumberFormat="1" applyFont="1" applyFill="1" applyBorder="1" applyAlignment="1">
      <alignment horizontal="center" vertical="center"/>
    </xf>
    <xf numFmtId="49" fontId="27" fillId="3" borderId="41" xfId="0" applyNumberFormat="1" applyFont="1" applyFill="1" applyBorder="1" applyAlignment="1">
      <alignment horizontal="center" vertical="center"/>
    </xf>
    <xf numFmtId="49" fontId="27" fillId="3" borderId="17" xfId="0" applyNumberFormat="1" applyFont="1" applyFill="1" applyBorder="1" applyAlignment="1">
      <alignment horizontal="center" vertical="center"/>
    </xf>
    <xf numFmtId="49" fontId="27" fillId="3" borderId="42" xfId="0" applyNumberFormat="1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28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textRotation="90" wrapText="1"/>
    </xf>
    <xf numFmtId="0" fontId="27" fillId="3" borderId="27" xfId="0" applyFont="1" applyFill="1" applyBorder="1" applyAlignment="1">
      <alignment horizontal="center" vertical="center" textRotation="90" wrapText="1"/>
    </xf>
    <xf numFmtId="0" fontId="9" fillId="3" borderId="0" xfId="0" applyFont="1" applyFill="1" applyBorder="1" applyAlignment="1">
      <alignment horizontal="left" vertical="center"/>
    </xf>
    <xf numFmtId="49" fontId="5" fillId="3" borderId="0" xfId="0" applyNumberFormat="1" applyFont="1" applyFill="1" applyAlignment="1">
      <alignment horizontal="left" vertical="top" wrapText="1"/>
    </xf>
    <xf numFmtId="0" fontId="29" fillId="3" borderId="10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left" vertical="center"/>
    </xf>
    <xf numFmtId="0" fontId="29" fillId="3" borderId="40" xfId="0" applyFont="1" applyFill="1" applyBorder="1" applyAlignment="1">
      <alignment horizontal="left" vertical="center"/>
    </xf>
    <xf numFmtId="0" fontId="26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 textRotation="90" wrapText="1"/>
    </xf>
    <xf numFmtId="0" fontId="13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textRotation="90" wrapText="1"/>
    </xf>
    <xf numFmtId="0" fontId="13" fillId="3" borderId="35" xfId="0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horizontal="center" vertical="center" textRotation="90"/>
    </xf>
    <xf numFmtId="0" fontId="15" fillId="3" borderId="3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2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top"/>
    </xf>
    <xf numFmtId="49" fontId="13" fillId="3" borderId="29" xfId="0" applyNumberFormat="1" applyFont="1" applyFill="1" applyBorder="1" applyAlignment="1">
      <alignment horizontal="center" vertical="top"/>
    </xf>
    <xf numFmtId="49" fontId="13" fillId="3" borderId="13" xfId="0" applyNumberFormat="1" applyFont="1" applyFill="1" applyBorder="1" applyAlignment="1">
      <alignment horizontal="center" vertical="top"/>
    </xf>
    <xf numFmtId="49" fontId="13" fillId="3" borderId="34" xfId="0" applyNumberFormat="1" applyFont="1" applyFill="1" applyBorder="1" applyAlignment="1">
      <alignment horizontal="center" vertical="top"/>
    </xf>
    <xf numFmtId="49" fontId="13" fillId="3" borderId="44" xfId="0" applyNumberFormat="1" applyFont="1" applyFill="1" applyBorder="1" applyAlignment="1">
      <alignment horizontal="center" vertical="top"/>
    </xf>
    <xf numFmtId="49" fontId="13" fillId="3" borderId="32" xfId="0" applyNumberFormat="1" applyFont="1" applyFill="1" applyBorder="1" applyAlignment="1">
      <alignment horizontal="center" vertical="top"/>
    </xf>
    <xf numFmtId="49" fontId="13" fillId="3" borderId="6" xfId="0" applyNumberFormat="1" applyFont="1" applyFill="1" applyBorder="1" applyAlignment="1">
      <alignment horizontal="center" vertical="top"/>
    </xf>
    <xf numFmtId="0" fontId="32" fillId="3" borderId="1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center" vertical="top"/>
    </xf>
    <xf numFmtId="49" fontId="13" fillId="3" borderId="16" xfId="0" applyNumberFormat="1" applyFont="1" applyFill="1" applyBorder="1" applyAlignment="1">
      <alignment horizontal="center" vertical="top"/>
    </xf>
    <xf numFmtId="49" fontId="13" fillId="3" borderId="7" xfId="0" applyNumberFormat="1" applyFont="1" applyFill="1" applyBorder="1" applyAlignment="1">
      <alignment horizontal="center" vertical="top"/>
    </xf>
    <xf numFmtId="0" fontId="32" fillId="3" borderId="16" xfId="0" applyFont="1" applyFill="1" applyBorder="1" applyAlignment="1">
      <alignment horizontal="left" vertical="top" wrapText="1"/>
    </xf>
    <xf numFmtId="0" fontId="32" fillId="3" borderId="30" xfId="0" applyFont="1" applyFill="1" applyBorder="1" applyAlignment="1">
      <alignment horizontal="left" vertical="top" wrapText="1"/>
    </xf>
    <xf numFmtId="0" fontId="32" fillId="3" borderId="7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32" fillId="0" borderId="16" xfId="0" applyFont="1" applyBorder="1" applyAlignment="1">
      <alignment horizontal="left" vertical="top" wrapText="1"/>
    </xf>
    <xf numFmtId="0" fontId="32" fillId="0" borderId="3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1" fontId="12" fillId="0" borderId="0" xfId="6" applyNumberFormat="1" applyFont="1" applyFill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 wrapText="1"/>
    </xf>
  </cellXfs>
  <cellStyles count="14">
    <cellStyle name="Normal 2" xfId="8" xr:uid="{00000000-0005-0000-0000-000000000000}"/>
    <cellStyle name="Ввод" xfId="9" xr:uid="{00000000-0005-0000-0000-000001000000}"/>
    <cellStyle name="Денежный 2" xfId="10" xr:uid="{00000000-0005-0000-0000-000002000000}"/>
    <cellStyle name="Звичайний" xfId="0" builtinId="0"/>
    <cellStyle name="Звичайний 2" xfId="6" xr:uid="{00000000-0005-0000-0000-000003000000}"/>
    <cellStyle name="Обычный 2" xfId="1" xr:uid="{00000000-0005-0000-0000-000005000000}"/>
    <cellStyle name="Обычный 2 2" xfId="2" xr:uid="{00000000-0005-0000-0000-000006000000}"/>
    <cellStyle name="Обычный 2 2 2" xfId="4" xr:uid="{00000000-0005-0000-0000-000007000000}"/>
    <cellStyle name="Обычный 2 2 3" xfId="7" xr:uid="{00000000-0005-0000-0000-000008000000}"/>
    <cellStyle name="Обычный 2 3" xfId="5" xr:uid="{00000000-0005-0000-0000-000009000000}"/>
    <cellStyle name="Обычный 2 3 2" xfId="11" xr:uid="{00000000-0005-0000-0000-00000A000000}"/>
    <cellStyle name="Обычный 3" xfId="3" xr:uid="{00000000-0005-0000-0000-00000B000000}"/>
    <cellStyle name="Обычный 4" xfId="12" xr:uid="{00000000-0005-0000-0000-00000C000000}"/>
    <cellStyle name="Стиль 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3;&#1072;&#1074;&#1095;&#1072;&#1083;&#1100;&#1085;&#1110;%20&#1087;&#1083;&#1072;&#1085;&#1080;!\&#1045;&#1052;&#1042;%20&#1087;&#1083;&#1072;&#1085;&#1080;%202018\____&#1042;&#1058;&#1045;&#1030;_&#1073;&#1072;&#1082;_&#1052;&#1045;_&#1089;&#1074;&#1086;&#1076;&#1085;&#1080;&#1081;%20&#1045;&#1055;+&#1052;&#1045;__1-4%20&#1082;&#1091;&#1088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1040;&#1076;&#1084;&#1080;&#1085;&#1080;&#1089;&#1090;&#1088;&#1072;&#1090;&#1086;&#1088;\&#1052;&#1086;&#1080;%20&#1076;&#1086;&#1082;&#1091;&#1084;&#1077;&#1085;&#1090;&#1099;\Downloads\Users\&#1055;&#1050;\Downloads\2015-2017%20&#1084;&#1072;&#1075;&#1110;&#1089;&#1090;&#1088;%20&#1054;&#1040;&#1059;&#1041;%20&#1044;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ing\waccache\f038e0e9-a4d4-48b4-916d-b759ecc6b4d5\Documents%20and%20Settings\User\&#1056;&#1072;&#1073;&#1086;&#1095;&#1080;&#1081;%20&#1089;&#1090;&#1086;&#1083;\&#1055;&#1051;&#1040;&#1053;&#1048;-&#1044;%202018\&#1060;&#1054;&#1040;&#1030;&#1057;\&#1041;&#1072;&#1082;%20&#1054;&#1083;&#1083;&#1110;&#1082;%20&#1110;%20&#1086;&#1087;&#1086;&#1076;&#1072;&#1090;&#1082;&#1091;&#1074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Бакалавр РЗГ"/>
      <sheetName val="Лист1"/>
      <sheetName val="Бюджет"/>
      <sheetName val="План"/>
      <sheetName val="Навантаження"/>
      <sheetName val="Кредит"/>
    </sheetNames>
    <sheetDataSet>
      <sheetData sheetId="0"/>
      <sheetData sheetId="1"/>
      <sheetData sheetId="2"/>
      <sheetData sheetId="3">
        <row r="2">
          <cell r="A2" t="str">
            <v>КНТЕУ</v>
          </cell>
          <cell r="B2" t="str">
            <v>Бак _МЕ 2018</v>
          </cell>
          <cell r="F2">
            <v>3</v>
          </cell>
        </row>
        <row r="3">
          <cell r="A3" t="str">
            <v>ІV. План навчального процесу на 1 курс 2018-2019 н.р., І семестр 17 тижнів (в т.ч. теоретичне навчання 14 тижнів)</v>
          </cell>
        </row>
        <row r="4">
          <cell r="A4" t="str">
            <v>№  навчальної дисципліни</v>
          </cell>
          <cell r="B4" t="str">
            <v>Назва навчальної дисципліни (курсової роботи, проекту)</v>
          </cell>
          <cell r="C4" t="str">
            <v>Загальний обсяг</v>
          </cell>
          <cell r="E4" t="str">
            <v>На  семестр</v>
          </cell>
          <cell r="G4" t="str">
            <v>Навчальні години</v>
          </cell>
          <cell r="L4" t="str">
            <v>Форма контролю</v>
          </cell>
          <cell r="O4" t="str">
            <v>Код кафедри</v>
          </cell>
        </row>
        <row r="5">
          <cell r="G5" t="str">
            <v>Усього</v>
          </cell>
          <cell r="L5" t="str">
            <v xml:space="preserve"> Е/п, Е/у, З</v>
          </cell>
        </row>
        <row r="6">
          <cell r="C6" t="str">
            <v xml:space="preserve"> навчальні годин</v>
          </cell>
          <cell r="D6" t="str">
            <v>кредити ЄКТС</v>
          </cell>
          <cell r="E6" t="str">
            <v xml:space="preserve"> навчальні годин</v>
          </cell>
          <cell r="F6" t="str">
            <v>кредити ЄКТС</v>
          </cell>
          <cell r="G6" t="str">
            <v>лекції</v>
          </cell>
          <cell r="I6" t="str">
            <v>лабораторні, у т.ч. модульний контроль</v>
          </cell>
          <cell r="J6" t="str">
            <v>практичні (семінарські),      у т.ч. модульний контроль</v>
          </cell>
          <cell r="K6" t="str">
            <v>самостійна робота</v>
          </cell>
        </row>
        <row r="7">
          <cell r="A7">
            <v>1</v>
          </cell>
          <cell r="B7" t="str">
            <v>Вища та прикладна математика</v>
          </cell>
          <cell r="C7">
            <v>360</v>
          </cell>
          <cell r="D7">
            <v>12</v>
          </cell>
          <cell r="E7">
            <v>180</v>
          </cell>
          <cell r="F7">
            <v>6</v>
          </cell>
          <cell r="G7">
            <v>28</v>
          </cell>
          <cell r="J7">
            <v>28</v>
          </cell>
          <cell r="K7">
            <v>124</v>
          </cell>
          <cell r="L7" t="str">
            <v>Е/п</v>
          </cell>
          <cell r="O7" t="str">
            <v xml:space="preserve"> 8.3</v>
          </cell>
          <cell r="P7">
            <v>4</v>
          </cell>
        </row>
        <row r="8">
          <cell r="A8">
            <v>2</v>
          </cell>
          <cell r="B8" t="str">
            <v>Економічна інформатика</v>
          </cell>
          <cell r="C8">
            <v>180</v>
          </cell>
          <cell r="D8">
            <v>6</v>
          </cell>
          <cell r="E8">
            <v>180</v>
          </cell>
          <cell r="F8">
            <v>6</v>
          </cell>
          <cell r="G8">
            <v>28</v>
          </cell>
          <cell r="I8">
            <v>28</v>
          </cell>
          <cell r="K8">
            <v>124</v>
          </cell>
          <cell r="L8" t="str">
            <v>Е/п</v>
          </cell>
          <cell r="M8" t="e">
            <v>#REF!</v>
          </cell>
          <cell r="N8" t="e">
            <v>#REF!</v>
          </cell>
          <cell r="O8" t="str">
            <v>8.3</v>
          </cell>
          <cell r="P8">
            <v>4</v>
          </cell>
        </row>
        <row r="9">
          <cell r="A9">
            <v>3</v>
          </cell>
          <cell r="B9" t="str">
            <v>Політична економія</v>
          </cell>
          <cell r="C9">
            <v>180</v>
          </cell>
          <cell r="D9">
            <v>6</v>
          </cell>
          <cell r="E9">
            <v>180</v>
          </cell>
          <cell r="F9">
            <v>6</v>
          </cell>
          <cell r="G9">
            <v>42</v>
          </cell>
          <cell r="J9">
            <v>42</v>
          </cell>
          <cell r="K9">
            <v>96</v>
          </cell>
          <cell r="L9" t="str">
            <v>Е/п</v>
          </cell>
          <cell r="O9" t="str">
            <v>7.4</v>
          </cell>
          <cell r="P9">
            <v>6</v>
          </cell>
        </row>
        <row r="10">
          <cell r="A10">
            <v>4</v>
          </cell>
          <cell r="B10" t="str">
            <v>Іноземна мова за професійним спрямуванням</v>
          </cell>
          <cell r="C10">
            <v>720</v>
          </cell>
          <cell r="D10">
            <v>24</v>
          </cell>
          <cell r="E10">
            <v>180</v>
          </cell>
          <cell r="F10">
            <v>6</v>
          </cell>
          <cell r="J10">
            <v>56</v>
          </cell>
          <cell r="K10">
            <v>124</v>
          </cell>
          <cell r="L10" t="str">
            <v>Е/п</v>
          </cell>
          <cell r="M10" t="e">
            <v>#REF!</v>
          </cell>
          <cell r="N10" t="e">
            <v>#REF!</v>
          </cell>
          <cell r="O10" t="str">
            <v>6.3</v>
          </cell>
          <cell r="P10">
            <v>4</v>
          </cell>
        </row>
        <row r="11">
          <cell r="A11" t="str">
            <v>5</v>
          </cell>
          <cell r="B11" t="str">
            <v>Історія України</v>
          </cell>
          <cell r="C11">
            <v>180</v>
          </cell>
          <cell r="D11">
            <v>6</v>
          </cell>
          <cell r="E11">
            <v>180</v>
          </cell>
          <cell r="F11">
            <v>6</v>
          </cell>
          <cell r="G11">
            <v>28</v>
          </cell>
          <cell r="J11">
            <v>28</v>
          </cell>
          <cell r="K11">
            <v>124</v>
          </cell>
          <cell r="L11" t="str">
            <v>Е/п</v>
          </cell>
          <cell r="O11" t="str">
            <v>7.4.</v>
          </cell>
          <cell r="P11">
            <v>4</v>
          </cell>
        </row>
        <row r="12">
          <cell r="B12" t="str">
            <v>Історія української культури</v>
          </cell>
          <cell r="C12">
            <v>180</v>
          </cell>
          <cell r="D12">
            <v>6</v>
          </cell>
          <cell r="E12">
            <v>180</v>
          </cell>
          <cell r="F12">
            <v>6</v>
          </cell>
          <cell r="G12">
            <v>28</v>
          </cell>
          <cell r="J12">
            <v>28</v>
          </cell>
          <cell r="K12">
            <v>124</v>
          </cell>
          <cell r="L12" t="str">
            <v>Е/п</v>
          </cell>
          <cell r="M12" t="e">
            <v>#REF!</v>
          </cell>
          <cell r="N12" t="e">
            <v>#REF!</v>
          </cell>
          <cell r="O12" t="str">
            <v>7.4</v>
          </cell>
        </row>
        <row r="13">
          <cell r="B13" t="str">
            <v>Історія держави і права</v>
          </cell>
          <cell r="C13">
            <v>180</v>
          </cell>
          <cell r="D13">
            <v>6</v>
          </cell>
          <cell r="E13">
            <v>180</v>
          </cell>
          <cell r="F13">
            <v>6</v>
          </cell>
          <cell r="G13">
            <v>28</v>
          </cell>
          <cell r="J13">
            <v>28</v>
          </cell>
          <cell r="K13">
            <v>124</v>
          </cell>
          <cell r="L13" t="str">
            <v>Е/п</v>
          </cell>
          <cell r="O13" t="str">
            <v>8.1</v>
          </cell>
        </row>
        <row r="14">
          <cell r="B14" t="str">
            <v>Українська мова (за проф.спрям)</v>
          </cell>
          <cell r="C14">
            <v>180</v>
          </cell>
          <cell r="D14">
            <v>6</v>
          </cell>
          <cell r="E14">
            <v>180</v>
          </cell>
          <cell r="F14">
            <v>6</v>
          </cell>
          <cell r="G14">
            <v>28</v>
          </cell>
          <cell r="J14">
            <v>28</v>
          </cell>
          <cell r="K14">
            <v>124</v>
          </cell>
          <cell r="L14" t="str">
            <v>Е/п</v>
          </cell>
          <cell r="O14" t="str">
            <v>6.3</v>
          </cell>
        </row>
        <row r="15">
          <cell r="A15" t="str">
            <v>6</v>
          </cell>
          <cell r="B15" t="str">
            <v>Фізичне виховання</v>
          </cell>
          <cell r="C15">
            <v>248</v>
          </cell>
          <cell r="E15">
            <v>56</v>
          </cell>
          <cell r="J15">
            <v>56</v>
          </cell>
          <cell r="O15" t="str">
            <v>7.4</v>
          </cell>
        </row>
        <row r="16">
          <cell r="A16" t="str">
            <v>Разом</v>
          </cell>
          <cell r="E16">
            <v>900</v>
          </cell>
          <cell r="F16">
            <v>30</v>
          </cell>
          <cell r="G16">
            <v>126</v>
          </cell>
          <cell r="I16">
            <v>28</v>
          </cell>
          <cell r="J16">
            <v>154</v>
          </cell>
          <cell r="K16">
            <v>592</v>
          </cell>
          <cell r="L16" t="str">
            <v>5</v>
          </cell>
          <cell r="P16">
            <v>22</v>
          </cell>
        </row>
        <row r="17">
          <cell r="A17" t="str">
            <v>у т. числі аудиторні заняття</v>
          </cell>
          <cell r="E17">
            <v>308</v>
          </cell>
        </row>
        <row r="18">
          <cell r="A18" t="str">
            <v>Кількість аудиторних годин (на тиждень)</v>
          </cell>
          <cell r="E18">
            <v>22</v>
          </cell>
        </row>
        <row r="20">
          <cell r="E20">
            <v>6</v>
          </cell>
        </row>
        <row r="22">
          <cell r="A22" t="str">
            <v>ІV.  План навчального процесу на 1 курс 2018-2019 н.р., ІІ семестр 20 тижнів (теоретичне навчання 17 тижнів)</v>
          </cell>
          <cell r="M22">
            <v>0</v>
          </cell>
          <cell r="N22">
            <v>0</v>
          </cell>
        </row>
        <row r="23">
          <cell r="A23" t="str">
            <v>№  навчальної дисципліни</v>
          </cell>
          <cell r="B23" t="str">
            <v>Назва навчальної дисципліни (курсової роботи, проекту)</v>
          </cell>
          <cell r="C23" t="str">
            <v>Загальний обсяг</v>
          </cell>
          <cell r="E23" t="str">
            <v>На  семестр</v>
          </cell>
          <cell r="G23" t="str">
            <v>Навчальні години</v>
          </cell>
          <cell r="L23" t="str">
            <v>Форма контролю</v>
          </cell>
          <cell r="M23" t="str">
            <v>Ін</v>
          </cell>
          <cell r="N23">
            <v>0</v>
          </cell>
        </row>
        <row r="24">
          <cell r="G24" t="str">
            <v>у тому числі</v>
          </cell>
        </row>
        <row r="25">
          <cell r="C25" t="str">
            <v xml:space="preserve"> навчальні годин</v>
          </cell>
          <cell r="D25" t="str">
            <v>кредити ЄКТС</v>
          </cell>
          <cell r="E25" t="str">
            <v xml:space="preserve"> навчальні годин</v>
          </cell>
          <cell r="F25" t="str">
            <v>кредити ЄКТС</v>
          </cell>
          <cell r="G25" t="str">
            <v>лекції</v>
          </cell>
          <cell r="I25" t="str">
            <v>лабораторні, у т.ч. модульний контроль</v>
          </cell>
          <cell r="J25" t="str">
            <v>практичні (семінарські), у т.ч. модульний контроль</v>
          </cell>
          <cell r="K25" t="str">
            <v>самостійна робота</v>
          </cell>
          <cell r="L25" t="str">
            <v>Е/п, Е/у,З</v>
          </cell>
          <cell r="M25" t="e">
            <v>#REF!</v>
          </cell>
          <cell r="N25" t="e">
            <v>#REF!</v>
          </cell>
        </row>
        <row r="26">
          <cell r="A26">
            <v>1</v>
          </cell>
          <cell r="B26" t="str">
            <v>Вища та прикладна математика</v>
          </cell>
          <cell r="C26">
            <v>360</v>
          </cell>
          <cell r="D26">
            <v>12</v>
          </cell>
          <cell r="E26">
            <v>180</v>
          </cell>
          <cell r="F26">
            <v>6</v>
          </cell>
          <cell r="G26">
            <v>34</v>
          </cell>
          <cell r="J26">
            <v>34</v>
          </cell>
          <cell r="K26">
            <v>112</v>
          </cell>
          <cell r="L26" t="str">
            <v>Е/п</v>
          </cell>
          <cell r="M26" t="e">
            <v>#REF!</v>
          </cell>
          <cell r="N26" t="e">
            <v>#REF!</v>
          </cell>
          <cell r="O26" t="str">
            <v>8.3</v>
          </cell>
          <cell r="P26">
            <v>4</v>
          </cell>
        </row>
        <row r="27">
          <cell r="A27">
            <v>7</v>
          </cell>
          <cell r="B27" t="str">
            <v>Правознавство</v>
          </cell>
          <cell r="C27">
            <v>180</v>
          </cell>
          <cell r="D27">
            <v>6</v>
          </cell>
          <cell r="E27">
            <v>180</v>
          </cell>
          <cell r="F27">
            <v>6</v>
          </cell>
          <cell r="G27">
            <v>34</v>
          </cell>
          <cell r="J27">
            <v>34</v>
          </cell>
          <cell r="K27">
            <v>112</v>
          </cell>
          <cell r="L27" t="str">
            <v>Е/п</v>
          </cell>
          <cell r="O27" t="str">
            <v>8.4</v>
          </cell>
          <cell r="P27">
            <v>4</v>
          </cell>
        </row>
        <row r="28">
          <cell r="A28">
            <v>4</v>
          </cell>
          <cell r="B28" t="str">
            <v>Іноземна мова за професійним спрямуванням</v>
          </cell>
          <cell r="C28">
            <v>720</v>
          </cell>
          <cell r="D28">
            <v>24</v>
          </cell>
          <cell r="E28">
            <v>180</v>
          </cell>
          <cell r="F28">
            <v>6</v>
          </cell>
          <cell r="J28">
            <v>68</v>
          </cell>
          <cell r="K28">
            <v>112</v>
          </cell>
          <cell r="L28" t="str">
            <v>Е/п</v>
          </cell>
          <cell r="O28" t="str">
            <v>6.3</v>
          </cell>
          <cell r="P28">
            <v>4</v>
          </cell>
        </row>
        <row r="29">
          <cell r="A29" t="str">
            <v>8</v>
          </cell>
          <cell r="B29" t="str">
            <v>Просторова економіка</v>
          </cell>
          <cell r="C29">
            <v>180</v>
          </cell>
          <cell r="D29">
            <v>6</v>
          </cell>
          <cell r="E29">
            <v>180</v>
          </cell>
          <cell r="F29">
            <v>6</v>
          </cell>
          <cell r="G29">
            <v>34</v>
          </cell>
          <cell r="J29">
            <v>34</v>
          </cell>
          <cell r="K29">
            <v>112</v>
          </cell>
          <cell r="L29" t="str">
            <v>Е/п</v>
          </cell>
          <cell r="M29" t="e">
            <v>#REF!</v>
          </cell>
          <cell r="N29" t="e">
            <v>#REF!</v>
          </cell>
          <cell r="O29" t="str">
            <v>6.1</v>
          </cell>
          <cell r="P29">
            <v>4</v>
          </cell>
        </row>
        <row r="30">
          <cell r="A30" t="str">
            <v>9</v>
          </cell>
          <cell r="B30" t="str">
            <v>Екологія</v>
          </cell>
          <cell r="C30">
            <v>180</v>
          </cell>
          <cell r="D30">
            <v>6</v>
          </cell>
          <cell r="E30">
            <v>180</v>
          </cell>
          <cell r="F30">
            <v>6</v>
          </cell>
          <cell r="G30">
            <v>34</v>
          </cell>
          <cell r="J30">
            <v>34</v>
          </cell>
          <cell r="K30">
            <v>112</v>
          </cell>
          <cell r="L30" t="str">
            <v>Е/п</v>
          </cell>
          <cell r="O30" t="str">
            <v>7.3</v>
          </cell>
          <cell r="P30">
            <v>4</v>
          </cell>
        </row>
        <row r="31">
          <cell r="B31" t="str">
            <v>Історія економіки та економічної думки</v>
          </cell>
          <cell r="C31">
            <v>180</v>
          </cell>
          <cell r="D31">
            <v>6</v>
          </cell>
          <cell r="E31">
            <v>180</v>
          </cell>
          <cell r="F31">
            <v>6</v>
          </cell>
          <cell r="G31">
            <v>34</v>
          </cell>
          <cell r="J31">
            <v>34</v>
          </cell>
          <cell r="K31">
            <v>112</v>
          </cell>
          <cell r="L31" t="str">
            <v>Е/п</v>
          </cell>
          <cell r="O31" t="str">
            <v>8.1</v>
          </cell>
        </row>
        <row r="32">
          <cell r="B32" t="str">
            <v>Світовий ринок товарів та послуг</v>
          </cell>
          <cell r="C32">
            <v>180</v>
          </cell>
          <cell r="D32">
            <v>6</v>
          </cell>
          <cell r="E32">
            <v>180</v>
          </cell>
          <cell r="F32">
            <v>6</v>
          </cell>
          <cell r="G32">
            <v>34</v>
          </cell>
          <cell r="J32">
            <v>34</v>
          </cell>
          <cell r="K32">
            <v>112</v>
          </cell>
          <cell r="L32" t="str">
            <v>Е/п</v>
          </cell>
          <cell r="O32" t="str">
            <v>8.1</v>
          </cell>
        </row>
        <row r="33">
          <cell r="B33" t="str">
            <v xml:space="preserve">Національні інтереси в світовій геополітиці та геоекономіці </v>
          </cell>
          <cell r="C33">
            <v>180</v>
          </cell>
          <cell r="D33">
            <v>6</v>
          </cell>
          <cell r="E33">
            <v>180</v>
          </cell>
          <cell r="F33">
            <v>6</v>
          </cell>
          <cell r="G33">
            <v>34</v>
          </cell>
          <cell r="J33">
            <v>34</v>
          </cell>
          <cell r="K33">
            <v>112</v>
          </cell>
          <cell r="L33" t="str">
            <v>Е/п</v>
          </cell>
          <cell r="O33" t="str">
            <v>8.1</v>
          </cell>
        </row>
        <row r="34">
          <cell r="A34">
            <v>6</v>
          </cell>
          <cell r="B34" t="str">
            <v>Фізичне виховання</v>
          </cell>
          <cell r="C34">
            <v>248</v>
          </cell>
          <cell r="E34">
            <v>68</v>
          </cell>
          <cell r="J34">
            <v>68</v>
          </cell>
          <cell r="L34" t="str">
            <v>З</v>
          </cell>
          <cell r="O34" t="str">
            <v>7.4</v>
          </cell>
        </row>
        <row r="35">
          <cell r="A35" t="str">
            <v>Разом</v>
          </cell>
          <cell r="E35">
            <v>900</v>
          </cell>
          <cell r="F35">
            <v>30</v>
          </cell>
          <cell r="G35">
            <v>136</v>
          </cell>
          <cell r="I35">
            <v>0</v>
          </cell>
          <cell r="J35">
            <v>204</v>
          </cell>
          <cell r="K35">
            <v>560</v>
          </cell>
          <cell r="L35" t="str">
            <v>5</v>
          </cell>
          <cell r="M35" t="e">
            <v>#REF!</v>
          </cell>
          <cell r="N35" t="e">
            <v>#REF!</v>
          </cell>
          <cell r="P35">
            <v>20</v>
          </cell>
        </row>
        <row r="36">
          <cell r="A36" t="str">
            <v>у т. числі аудиторні заняття</v>
          </cell>
          <cell r="E36">
            <v>340</v>
          </cell>
        </row>
        <row r="37">
          <cell r="A37" t="str">
            <v>Кількість аудиторних годин (на тиждень)</v>
          </cell>
          <cell r="E37">
            <v>20</v>
          </cell>
        </row>
        <row r="40">
          <cell r="F40">
            <v>7</v>
          </cell>
        </row>
        <row r="41">
          <cell r="A41" t="str">
            <v>ІV.  План навчального процесу на 2 курс 2019-2020н.р., ІІІ семестр 17 тижнів (теоретичне навчання 14 тижнів)</v>
          </cell>
          <cell r="M41">
            <v>0</v>
          </cell>
          <cell r="N41">
            <v>0</v>
          </cell>
        </row>
        <row r="42">
          <cell r="A42" t="str">
            <v>№  навчальної дисципліни</v>
          </cell>
          <cell r="B42" t="str">
            <v>Назва навчальної дисципліни (курсової роботи, проекту)</v>
          </cell>
          <cell r="C42" t="str">
            <v>Загальний обсяг</v>
          </cell>
          <cell r="E42" t="str">
            <v>На  семестр</v>
          </cell>
          <cell r="G42" t="str">
            <v>Навчальні години</v>
          </cell>
          <cell r="L42" t="str">
            <v>Форма контролю</v>
          </cell>
          <cell r="M42" t="str">
            <v>Ін</v>
          </cell>
          <cell r="N42">
            <v>0</v>
          </cell>
        </row>
        <row r="43">
          <cell r="G43" t="str">
            <v>у тому числі</v>
          </cell>
          <cell r="M43" t="str">
            <v>Ук</v>
          </cell>
          <cell r="N43">
            <v>0</v>
          </cell>
        </row>
        <row r="44">
          <cell r="C44" t="str">
            <v xml:space="preserve"> навчальні годин</v>
          </cell>
          <cell r="D44" t="str">
            <v>кредити ЄКТС</v>
          </cell>
          <cell r="E44" t="str">
            <v xml:space="preserve"> навчальні годин</v>
          </cell>
          <cell r="F44" t="str">
            <v>кредити ЄКТС</v>
          </cell>
          <cell r="G44" t="str">
            <v>лекції</v>
          </cell>
          <cell r="I44" t="str">
            <v>лабораторні, у т.ч. модульний контроль</v>
          </cell>
          <cell r="J44" t="str">
            <v>практичні (семінарські), у т.ч. модульний контроль</v>
          </cell>
          <cell r="K44" t="str">
            <v>самостійна робота</v>
          </cell>
          <cell r="L44" t="str">
            <v>Е/п, Е/у,З</v>
          </cell>
          <cell r="M44" t="e">
            <v>#REF!</v>
          </cell>
          <cell r="N44" t="e">
            <v>#REF!</v>
          </cell>
        </row>
        <row r="45">
          <cell r="A45" t="str">
            <v>10</v>
          </cell>
          <cell r="B45" t="str">
            <v>Макроекономіка</v>
          </cell>
          <cell r="C45">
            <v>180</v>
          </cell>
          <cell r="D45">
            <v>6</v>
          </cell>
          <cell r="E45">
            <v>180</v>
          </cell>
          <cell r="F45">
            <v>6</v>
          </cell>
          <cell r="G45">
            <v>42</v>
          </cell>
          <cell r="J45">
            <v>42</v>
          </cell>
          <cell r="K45">
            <v>96</v>
          </cell>
          <cell r="L45" t="str">
            <v xml:space="preserve">Е/п </v>
          </cell>
          <cell r="M45" t="e">
            <v>#REF!</v>
          </cell>
          <cell r="N45" t="e">
            <v>#REF!</v>
          </cell>
          <cell r="O45" t="str">
            <v>7.4</v>
          </cell>
          <cell r="P45">
            <v>6</v>
          </cell>
        </row>
        <row r="46">
          <cell r="A46" t="str">
            <v>11</v>
          </cell>
          <cell r="B46" t="str">
            <v>Статистика</v>
          </cell>
          <cell r="C46">
            <v>180</v>
          </cell>
          <cell r="D46">
            <v>6</v>
          </cell>
          <cell r="E46">
            <v>180</v>
          </cell>
          <cell r="F46">
            <v>6</v>
          </cell>
          <cell r="G46">
            <v>28</v>
          </cell>
          <cell r="J46">
            <v>28</v>
          </cell>
          <cell r="K46">
            <v>124</v>
          </cell>
          <cell r="L46" t="str">
            <v xml:space="preserve">Е/п </v>
          </cell>
          <cell r="M46" t="e">
            <v>#REF!</v>
          </cell>
          <cell r="N46" t="e">
            <v>#REF!</v>
          </cell>
          <cell r="O46" t="str">
            <v>6.2</v>
          </cell>
          <cell r="P46">
            <v>4</v>
          </cell>
        </row>
        <row r="47">
          <cell r="A47" t="str">
            <v>12</v>
          </cell>
          <cell r="B47" t="str">
            <v>Безпека життя</v>
          </cell>
          <cell r="C47">
            <v>180</v>
          </cell>
          <cell r="D47">
            <v>6</v>
          </cell>
          <cell r="E47">
            <v>180</v>
          </cell>
          <cell r="F47">
            <v>6</v>
          </cell>
          <cell r="G47">
            <v>28</v>
          </cell>
          <cell r="J47">
            <v>28</v>
          </cell>
          <cell r="K47">
            <v>124</v>
          </cell>
          <cell r="L47" t="str">
            <v xml:space="preserve">Е/п </v>
          </cell>
          <cell r="O47" t="str">
            <v>7.3</v>
          </cell>
          <cell r="P47">
            <v>4</v>
          </cell>
        </row>
        <row r="49">
          <cell r="A49" t="str">
            <v>4</v>
          </cell>
          <cell r="B49" t="str">
            <v>Іноземна мова за професійним спрямуванням</v>
          </cell>
          <cell r="C49">
            <v>720</v>
          </cell>
          <cell r="D49">
            <v>24</v>
          </cell>
          <cell r="E49">
            <v>180</v>
          </cell>
          <cell r="F49">
            <v>6</v>
          </cell>
          <cell r="J49">
            <v>56</v>
          </cell>
          <cell r="K49">
            <v>124</v>
          </cell>
          <cell r="L49" t="str">
            <v xml:space="preserve">Е/п </v>
          </cell>
          <cell r="M49" t="e">
            <v>#REF!</v>
          </cell>
          <cell r="N49" t="e">
            <v>#REF!</v>
          </cell>
          <cell r="O49" t="str">
            <v>6.3</v>
          </cell>
          <cell r="P49">
            <v>4</v>
          </cell>
        </row>
        <row r="50">
          <cell r="A50" t="str">
            <v>13</v>
          </cell>
          <cell r="B50" t="str">
            <v>Конфліктологія та психологія ділового спілкування</v>
          </cell>
          <cell r="C50">
            <v>180</v>
          </cell>
          <cell r="D50">
            <v>6</v>
          </cell>
          <cell r="E50">
            <v>180</v>
          </cell>
          <cell r="F50">
            <v>6</v>
          </cell>
          <cell r="G50">
            <v>28</v>
          </cell>
          <cell r="J50">
            <v>28</v>
          </cell>
          <cell r="K50">
            <v>124</v>
          </cell>
          <cell r="L50" t="str">
            <v xml:space="preserve">Е/п </v>
          </cell>
          <cell r="O50" t="str">
            <v>8.4</v>
          </cell>
        </row>
        <row r="51">
          <cell r="B51" t="str">
            <v>Психологія</v>
          </cell>
          <cell r="C51">
            <v>180</v>
          </cell>
          <cell r="D51">
            <v>6</v>
          </cell>
          <cell r="E51">
            <v>180</v>
          </cell>
          <cell r="F51">
            <v>6</v>
          </cell>
          <cell r="G51">
            <v>28</v>
          </cell>
          <cell r="J51">
            <v>28</v>
          </cell>
          <cell r="K51">
            <v>124</v>
          </cell>
          <cell r="L51" t="str">
            <v xml:space="preserve">Е/п </v>
          </cell>
          <cell r="M51" t="str">
            <v>Ма</v>
          </cell>
          <cell r="N51">
            <v>0</v>
          </cell>
          <cell r="O51" t="str">
            <v>8.4</v>
          </cell>
          <cell r="P51">
            <v>4</v>
          </cell>
        </row>
        <row r="52">
          <cell r="B52" t="str">
            <v>Соціальна економіка</v>
          </cell>
          <cell r="C52">
            <v>180</v>
          </cell>
          <cell r="D52">
            <v>6</v>
          </cell>
          <cell r="E52">
            <v>180</v>
          </cell>
          <cell r="F52">
            <v>6</v>
          </cell>
          <cell r="G52">
            <v>28</v>
          </cell>
          <cell r="J52">
            <v>28</v>
          </cell>
          <cell r="K52">
            <v>124</v>
          </cell>
          <cell r="L52" t="str">
            <v xml:space="preserve">Е/п </v>
          </cell>
          <cell r="O52" t="str">
            <v>8.1</v>
          </cell>
        </row>
        <row r="53">
          <cell r="B53" t="str">
            <v>Країнознавство</v>
          </cell>
          <cell r="C53">
            <v>180</v>
          </cell>
          <cell r="D53">
            <v>6</v>
          </cell>
          <cell r="E53">
            <v>180</v>
          </cell>
          <cell r="F53">
            <v>6</v>
          </cell>
          <cell r="G53">
            <v>28</v>
          </cell>
          <cell r="J53">
            <v>28</v>
          </cell>
          <cell r="K53">
            <v>124</v>
          </cell>
          <cell r="L53" t="str">
            <v xml:space="preserve">Е/п </v>
          </cell>
          <cell r="O53" t="str">
            <v>8.4</v>
          </cell>
        </row>
        <row r="54">
          <cell r="A54">
            <v>6</v>
          </cell>
          <cell r="B54" t="str">
            <v>Фізичне виховання</v>
          </cell>
          <cell r="C54">
            <v>248</v>
          </cell>
          <cell r="E54">
            <v>56</v>
          </cell>
          <cell r="J54">
            <v>56</v>
          </cell>
          <cell r="M54" t="e">
            <v>#REF!</v>
          </cell>
          <cell r="N54" t="e">
            <v>#REF!</v>
          </cell>
          <cell r="O54" t="str">
            <v>7.4</v>
          </cell>
        </row>
        <row r="55">
          <cell r="A55" t="str">
            <v>Разом</v>
          </cell>
          <cell r="E55">
            <v>900</v>
          </cell>
          <cell r="F55">
            <v>30</v>
          </cell>
          <cell r="G55">
            <v>126</v>
          </cell>
          <cell r="J55">
            <v>182</v>
          </cell>
          <cell r="K55">
            <v>592</v>
          </cell>
          <cell r="L55" t="str">
            <v>5</v>
          </cell>
          <cell r="M55">
            <v>0</v>
          </cell>
          <cell r="N55">
            <v>0</v>
          </cell>
          <cell r="P55">
            <v>22</v>
          </cell>
        </row>
        <row r="56">
          <cell r="A56" t="str">
            <v>у т. числі аудиторні заняття</v>
          </cell>
          <cell r="E56">
            <v>308</v>
          </cell>
        </row>
        <row r="57">
          <cell r="A57" t="str">
            <v>Кількість аудиторних годин (на тиждень)</v>
          </cell>
          <cell r="E57">
            <v>22</v>
          </cell>
        </row>
        <row r="60">
          <cell r="D60">
            <v>8</v>
          </cell>
        </row>
        <row r="62">
          <cell r="A62" t="str">
            <v>ІV.  План навчального процесу на 2 курс 2019-2020н.р., ІV семестр 20 тижнів (теоретичне навчання 17 тижнів)</v>
          </cell>
          <cell r="O62" t="str">
            <v>17</v>
          </cell>
        </row>
        <row r="63">
          <cell r="A63" t="str">
            <v>№  навчальної дисципліни</v>
          </cell>
          <cell r="B63" t="str">
            <v>Назва навчальної дисципліни (курсової роботи, проекту)</v>
          </cell>
          <cell r="C63" t="str">
            <v>Загальний обсяг</v>
          </cell>
          <cell r="E63" t="str">
            <v>На  семестр</v>
          </cell>
          <cell r="G63" t="str">
            <v>Навчальні години</v>
          </cell>
          <cell r="L63" t="str">
            <v>Форма контролю</v>
          </cell>
        </row>
        <row r="64">
          <cell r="G64" t="str">
            <v>Усього</v>
          </cell>
          <cell r="M64" t="e">
            <v>#REF!</v>
          </cell>
          <cell r="N64" t="e">
            <v>#REF!</v>
          </cell>
        </row>
        <row r="65">
          <cell r="C65" t="str">
            <v xml:space="preserve"> навчальні годин</v>
          </cell>
          <cell r="D65" t="str">
            <v>кредити ЄКТС</v>
          </cell>
          <cell r="E65" t="str">
            <v xml:space="preserve"> навчальні годин</v>
          </cell>
          <cell r="F65" t="str">
            <v>кредити ЄКТС</v>
          </cell>
          <cell r="G65" t="str">
            <v>лекції</v>
          </cell>
          <cell r="I65" t="str">
            <v>лабораторні, у т.ч. модульний контроль</v>
          </cell>
          <cell r="J65" t="str">
            <v>практичні (семінарські), у т.ч. модульний контроль</v>
          </cell>
          <cell r="K65" t="str">
            <v>самостійна робота</v>
          </cell>
          <cell r="L65" t="str">
            <v>Е/п, Е/у,З</v>
          </cell>
          <cell r="M65" t="e">
            <v>#REF!</v>
          </cell>
          <cell r="N65" t="e">
            <v>#REF!</v>
          </cell>
        </row>
        <row r="66">
          <cell r="A66" t="str">
            <v>14</v>
          </cell>
          <cell r="B66" t="str">
            <v>Мікроекономіка</v>
          </cell>
          <cell r="C66">
            <v>180</v>
          </cell>
          <cell r="D66">
            <v>6</v>
          </cell>
          <cell r="E66">
            <v>180</v>
          </cell>
          <cell r="F66">
            <v>6</v>
          </cell>
          <cell r="G66">
            <v>50</v>
          </cell>
          <cell r="J66">
            <v>52</v>
          </cell>
          <cell r="K66">
            <v>78</v>
          </cell>
          <cell r="L66" t="str">
            <v>Е/п</v>
          </cell>
          <cell r="M66" t="e">
            <v>#REF!</v>
          </cell>
          <cell r="N66" t="e">
            <v>#REF!</v>
          </cell>
          <cell r="O66" t="str">
            <v>7.4</v>
          </cell>
          <cell r="P66">
            <v>6</v>
          </cell>
        </row>
        <row r="67">
          <cell r="M67" t="e">
            <v>#REF!</v>
          </cell>
          <cell r="N67" t="e">
            <v>#REF!</v>
          </cell>
        </row>
        <row r="68">
          <cell r="A68">
            <v>4</v>
          </cell>
          <cell r="B68" t="str">
            <v>Іноземна мова за професійним спрямуванням</v>
          </cell>
          <cell r="C68">
            <v>720</v>
          </cell>
          <cell r="D68">
            <v>24</v>
          </cell>
          <cell r="E68">
            <v>180</v>
          </cell>
          <cell r="F68">
            <v>6</v>
          </cell>
          <cell r="J68">
            <v>92</v>
          </cell>
          <cell r="K68">
            <v>88</v>
          </cell>
          <cell r="L68" t="str">
            <v>Е/п</v>
          </cell>
          <cell r="M68" t="e">
            <v>#REF!</v>
          </cell>
          <cell r="N68" t="e">
            <v>#REF!</v>
          </cell>
          <cell r="O68" t="str">
            <v>6.3</v>
          </cell>
          <cell r="P68">
            <v>4</v>
          </cell>
        </row>
        <row r="69">
          <cell r="A69">
            <v>15</v>
          </cell>
          <cell r="B69" t="str">
            <v>Філософія</v>
          </cell>
          <cell r="C69">
            <v>180</v>
          </cell>
          <cell r="D69">
            <v>6</v>
          </cell>
          <cell r="E69">
            <v>180</v>
          </cell>
          <cell r="F69">
            <v>6</v>
          </cell>
          <cell r="G69">
            <v>28</v>
          </cell>
          <cell r="J69">
            <v>28</v>
          </cell>
          <cell r="K69">
            <v>124</v>
          </cell>
          <cell r="L69" t="str">
            <v>Е/п</v>
          </cell>
          <cell r="M69" t="e">
            <v>#REF!</v>
          </cell>
          <cell r="N69" t="e">
            <v>#REF!</v>
          </cell>
          <cell r="O69" t="str">
            <v>7.4</v>
          </cell>
          <cell r="P69">
            <v>4</v>
          </cell>
        </row>
        <row r="70">
          <cell r="A70">
            <v>16</v>
          </cell>
          <cell r="B70" t="str">
            <v>Фінанси</v>
          </cell>
          <cell r="C70">
            <v>180</v>
          </cell>
          <cell r="D70">
            <v>6</v>
          </cell>
          <cell r="E70">
            <v>180</v>
          </cell>
          <cell r="F70">
            <v>6</v>
          </cell>
          <cell r="G70">
            <v>28</v>
          </cell>
          <cell r="J70">
            <v>28</v>
          </cell>
          <cell r="K70">
            <v>124</v>
          </cell>
          <cell r="L70" t="str">
            <v>Е/п</v>
          </cell>
          <cell r="O70" t="str">
            <v>7.1</v>
          </cell>
          <cell r="P70">
            <v>4</v>
          </cell>
        </row>
        <row r="71">
          <cell r="A71" t="str">
            <v>17</v>
          </cell>
          <cell r="B71" t="str">
            <v>Економіко-математичне моделювання</v>
          </cell>
          <cell r="C71">
            <v>180</v>
          </cell>
          <cell r="D71">
            <v>6</v>
          </cell>
          <cell r="E71">
            <v>180</v>
          </cell>
          <cell r="F71">
            <v>6</v>
          </cell>
          <cell r="G71">
            <v>34</v>
          </cell>
          <cell r="J71">
            <v>34</v>
          </cell>
          <cell r="K71">
            <v>112</v>
          </cell>
          <cell r="L71" t="str">
            <v>Е/п</v>
          </cell>
          <cell r="M71" t="e">
            <v>#REF!</v>
          </cell>
          <cell r="N71" t="e">
            <v>#REF!</v>
          </cell>
          <cell r="O71" t="str">
            <v>8.3</v>
          </cell>
          <cell r="P71">
            <v>4</v>
          </cell>
        </row>
        <row r="72">
          <cell r="B72" t="str">
            <v>Економетрія</v>
          </cell>
          <cell r="C72">
            <v>180</v>
          </cell>
          <cell r="D72">
            <v>6</v>
          </cell>
          <cell r="E72">
            <v>180</v>
          </cell>
          <cell r="F72">
            <v>6</v>
          </cell>
          <cell r="G72">
            <v>34</v>
          </cell>
          <cell r="J72">
            <v>34</v>
          </cell>
          <cell r="K72">
            <v>112</v>
          </cell>
          <cell r="L72" t="str">
            <v>Е/п</v>
          </cell>
          <cell r="O72" t="str">
            <v>8.3</v>
          </cell>
        </row>
        <row r="73">
          <cell r="B73" t="str">
            <v>Теорія ймовірності та математична статистика</v>
          </cell>
          <cell r="C73">
            <v>180</v>
          </cell>
          <cell r="D73">
            <v>6</v>
          </cell>
          <cell r="E73">
            <v>180</v>
          </cell>
          <cell r="F73">
            <v>6</v>
          </cell>
          <cell r="G73">
            <v>34</v>
          </cell>
          <cell r="J73">
            <v>34</v>
          </cell>
          <cell r="K73">
            <v>112</v>
          </cell>
          <cell r="L73" t="str">
            <v>Е/п</v>
          </cell>
          <cell r="O73" t="str">
            <v>8.3</v>
          </cell>
        </row>
        <row r="74">
          <cell r="A74" t="str">
            <v>6</v>
          </cell>
          <cell r="B74" t="str">
            <v>Фізичне виховання</v>
          </cell>
          <cell r="C74">
            <v>248</v>
          </cell>
          <cell r="E74">
            <v>68</v>
          </cell>
          <cell r="J74">
            <v>68</v>
          </cell>
          <cell r="L74" t="str">
            <v>З</v>
          </cell>
          <cell r="O74" t="str">
            <v>7.4</v>
          </cell>
        </row>
        <row r="75">
          <cell r="A75" t="str">
            <v>Разом</v>
          </cell>
          <cell r="E75">
            <v>900</v>
          </cell>
          <cell r="F75">
            <v>30</v>
          </cell>
          <cell r="G75">
            <v>140</v>
          </cell>
          <cell r="I75">
            <v>0</v>
          </cell>
          <cell r="J75">
            <v>234</v>
          </cell>
          <cell r="K75">
            <v>526</v>
          </cell>
          <cell r="L75" t="str">
            <v>5</v>
          </cell>
          <cell r="P75">
            <v>22</v>
          </cell>
        </row>
        <row r="76">
          <cell r="A76" t="str">
            <v>у т. числі аудиторні заняття</v>
          </cell>
          <cell r="E76">
            <v>374</v>
          </cell>
        </row>
        <row r="77">
          <cell r="A77" t="str">
            <v>Кількість аудиторних годин (на тиждень)</v>
          </cell>
          <cell r="E77">
            <v>22</v>
          </cell>
        </row>
        <row r="84">
          <cell r="A84" t="str">
            <v>ІV. План навчального процесу на 3 курс 2020-2021 н.р. V семестр 17 тиж. (теоретичне навчання 14 тиж.)</v>
          </cell>
        </row>
        <row r="85">
          <cell r="A85" t="str">
            <v>№  навчальної дисципліни</v>
          </cell>
          <cell r="B85" t="str">
            <v>Назва навчальної дисципліни (курсової роботи, проекту)</v>
          </cell>
          <cell r="C85" t="str">
            <v>Загальний обсяг</v>
          </cell>
          <cell r="E85" t="str">
            <v>На  семестр</v>
          </cell>
          <cell r="G85" t="str">
            <v>Навчальні години</v>
          </cell>
          <cell r="L85" t="str">
            <v>Форма контролю</v>
          </cell>
          <cell r="N85" t="e">
            <v>#REF!</v>
          </cell>
          <cell r="O85" t="e">
            <v>#REF!</v>
          </cell>
        </row>
        <row r="86">
          <cell r="G86" t="str">
            <v>у тому числі</v>
          </cell>
        </row>
        <row r="87">
          <cell r="C87" t="str">
            <v xml:space="preserve"> навчальні годин</v>
          </cell>
          <cell r="D87" t="str">
            <v>кредити ЄКТС</v>
          </cell>
          <cell r="E87" t="str">
            <v xml:space="preserve"> навчальні годин</v>
          </cell>
          <cell r="F87" t="str">
            <v>кредити ЄКТС</v>
          </cell>
          <cell r="G87" t="str">
            <v>лекції</v>
          </cell>
          <cell r="I87" t="str">
            <v>лабораторні, у т.ч. модульний контроль</v>
          </cell>
          <cell r="J87" t="str">
            <v>практичні (семінарські)   у т.ч. модульний контроль</v>
          </cell>
          <cell r="K87" t="str">
            <v>самостійна робота</v>
          </cell>
          <cell r="L87" t="str">
            <v>Е/п, Е/у, З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ВТЕІ"/>
      <sheetName val="Графік маг"/>
      <sheetName val="Бюджет маг"/>
      <sheetName val="План магістр ОАУБ"/>
      <sheetName val="Навант маг ОАП"/>
      <sheetName val="підписи_ВТЕІ"/>
      <sheetName val="Коди кафедр"/>
    </sheetNames>
    <sheetDataSet>
      <sheetData sheetId="0"/>
      <sheetData sheetId="1"/>
      <sheetData sheetId="2"/>
      <sheetData sheetId="3">
        <row r="21">
          <cell r="G21">
            <v>270</v>
          </cell>
        </row>
        <row r="44">
          <cell r="G44">
            <v>198</v>
          </cell>
        </row>
        <row r="61">
          <cell r="G61">
            <v>90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ік"/>
      <sheetName val="Тит бак ОП"/>
      <sheetName val="План бакалаври ОП"/>
      <sheetName val="табл звед"/>
      <sheetName val="Коди кафедр (нові)"/>
      <sheetName val="Зміни"/>
    </sheetNames>
    <sheetDataSet>
      <sheetData sheetId="0">
        <row r="6">
          <cell r="BP6">
            <v>17</v>
          </cell>
        </row>
        <row r="16">
          <cell r="BN16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7"/>
  <sheetViews>
    <sheetView view="pageBreakPreview" zoomScale="55" zoomScaleNormal="40" zoomScaleSheetLayoutView="55" workbookViewId="0">
      <selection activeCell="BG1" sqref="BG1:BJ1"/>
    </sheetView>
  </sheetViews>
  <sheetFormatPr defaultRowHeight="12.75" x14ac:dyDescent="0.2"/>
  <cols>
    <col min="1" max="1" width="7.140625" customWidth="1"/>
    <col min="2" max="2" width="8.140625" customWidth="1"/>
    <col min="3" max="54" width="4.7109375" customWidth="1"/>
    <col min="55" max="55" width="7.85546875" customWidth="1"/>
    <col min="56" max="61" width="6.28515625" customWidth="1"/>
    <col min="62" max="62" width="7.28515625" customWidth="1"/>
    <col min="66" max="66" width="10.5703125" customWidth="1"/>
  </cols>
  <sheetData>
    <row r="1" spans="1:63" s="4" customFormat="1" ht="23.25" x14ac:dyDescent="0.3">
      <c r="AY1" s="5"/>
      <c r="AZ1" s="5"/>
      <c r="BA1" s="5"/>
      <c r="BB1" s="5"/>
      <c r="BC1" s="5"/>
      <c r="BD1" s="5"/>
      <c r="BE1" s="5"/>
      <c r="BF1" s="5"/>
      <c r="BG1" s="94" t="s">
        <v>131</v>
      </c>
      <c r="BH1" s="94"/>
      <c r="BI1" s="94"/>
      <c r="BJ1" s="94"/>
      <c r="BK1" s="93"/>
    </row>
    <row r="2" spans="1:63" s="13" customFormat="1" ht="33" x14ac:dyDescent="0.45">
      <c r="A2" s="98" t="s">
        <v>61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40" t="s">
        <v>77</v>
      </c>
      <c r="AX2" s="12"/>
      <c r="AY2" s="12"/>
      <c r="AZ2" s="14"/>
      <c r="BB2" s="15"/>
      <c r="BC2" s="16"/>
      <c r="BD2" s="16"/>
      <c r="BE2" s="16"/>
      <c r="BF2" s="16"/>
    </row>
    <row r="3" spans="1:63" s="13" customFormat="1" ht="33" x14ac:dyDescent="0.45">
      <c r="A3" s="98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41" t="s">
        <v>78</v>
      </c>
      <c r="AX3" s="12"/>
      <c r="AY3" s="12"/>
    </row>
    <row r="4" spans="1:63" s="13" customFormat="1" ht="33" x14ac:dyDescent="0.45">
      <c r="A4" s="99" t="s">
        <v>55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Y4" s="17"/>
      <c r="BB4" s="19"/>
      <c r="BC4" s="19"/>
    </row>
    <row r="5" spans="1:63" s="13" customFormat="1" ht="27" customHeight="1" x14ac:dyDescent="0.45">
      <c r="A5" s="100" t="s">
        <v>56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8" t="s">
        <v>90</v>
      </c>
    </row>
    <row r="6" spans="1:63" s="13" customFormat="1" ht="28.5" customHeight="1" x14ac:dyDescent="0.45">
      <c r="AR6" s="14"/>
      <c r="AS6" s="12"/>
      <c r="AT6" s="12"/>
      <c r="AW6" s="18" t="s">
        <v>91</v>
      </c>
      <c r="AY6" s="20"/>
      <c r="BB6" s="19"/>
      <c r="BC6" s="19"/>
    </row>
    <row r="7" spans="1:63" s="7" customFormat="1" ht="60.75" x14ac:dyDescent="0.3">
      <c r="A7" s="129" t="s">
        <v>53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</row>
    <row r="8" spans="1:63" s="7" customFormat="1" ht="38.25" customHeight="1" x14ac:dyDescent="0.3">
      <c r="A8" s="130" t="s">
        <v>116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</row>
    <row r="9" spans="1:63" s="7" customFormat="1" ht="32.1" customHeight="1" x14ac:dyDescent="0.45">
      <c r="A9" s="12" t="s">
        <v>76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96" t="s">
        <v>110</v>
      </c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</row>
    <row r="10" spans="1:63" s="7" customFormat="1" ht="32.1" customHeight="1" x14ac:dyDescent="0.45">
      <c r="A10" s="12" t="s">
        <v>73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96" t="s">
        <v>111</v>
      </c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8"/>
    </row>
    <row r="11" spans="1:63" s="7" customFormat="1" ht="32.1" customHeight="1" x14ac:dyDescent="0.45">
      <c r="A11" s="12" t="s">
        <v>132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95" t="s">
        <v>133</v>
      </c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8"/>
    </row>
    <row r="12" spans="1:63" s="7" customFormat="1" ht="32.1" customHeight="1" x14ac:dyDescent="0.45">
      <c r="A12" s="12" t="s">
        <v>74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95" t="s">
        <v>112</v>
      </c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</row>
    <row r="13" spans="1:63" s="7" customFormat="1" ht="32.1" customHeight="1" x14ac:dyDescent="0.45">
      <c r="A13" s="12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96" t="s">
        <v>113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</row>
    <row r="14" spans="1:63" s="7" customFormat="1" ht="32.1" customHeight="1" x14ac:dyDescent="0.45">
      <c r="A14" s="12" t="s">
        <v>33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97" t="s">
        <v>114</v>
      </c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</row>
    <row r="15" spans="1:63" s="7" customFormat="1" ht="32.1" customHeight="1" x14ac:dyDescent="0.45">
      <c r="A15" s="12" t="str">
        <f>"Термін навчання"</f>
        <v>Термін навчання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96" t="s">
        <v>115</v>
      </c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2"/>
      <c r="AB15" s="13"/>
      <c r="AC15" s="92"/>
      <c r="AD15" s="92"/>
      <c r="AE15" s="92"/>
      <c r="AF15" s="92"/>
      <c r="AG15" s="92"/>
      <c r="AH15" s="92"/>
      <c r="AI15" s="92"/>
      <c r="AJ15" s="92"/>
      <c r="AK15" s="92"/>
      <c r="AL15" s="13"/>
      <c r="AM15" s="92"/>
      <c r="AN15" s="92"/>
      <c r="AO15" s="92"/>
      <c r="AP15" s="92"/>
      <c r="AQ15" s="92"/>
      <c r="AR15" s="92"/>
      <c r="AS15" s="40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spans="1:63" s="6" customFormat="1" ht="27.75" customHeight="1" thickBot="1" x14ac:dyDescent="0.35">
      <c r="A16" s="132" t="s">
        <v>93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1" t="s">
        <v>92</v>
      </c>
      <c r="BD16" s="131"/>
      <c r="BE16" s="131"/>
      <c r="BF16" s="131"/>
      <c r="BG16" s="131"/>
      <c r="BH16" s="131"/>
      <c r="BI16" s="131"/>
      <c r="BJ16" s="131"/>
    </row>
    <row r="17" spans="1:66" s="48" customFormat="1" ht="33.75" customHeight="1" thickBot="1" x14ac:dyDescent="0.35">
      <c r="A17" s="42" t="s">
        <v>7</v>
      </c>
      <c r="B17" s="43"/>
      <c r="C17" s="44">
        <v>1</v>
      </c>
      <c r="D17" s="45">
        <f t="shared" ref="D17:BB17" si="0">C17+1</f>
        <v>2</v>
      </c>
      <c r="E17" s="45">
        <f t="shared" si="0"/>
        <v>3</v>
      </c>
      <c r="F17" s="45">
        <f t="shared" si="0"/>
        <v>4</v>
      </c>
      <c r="G17" s="45">
        <f t="shared" si="0"/>
        <v>5</v>
      </c>
      <c r="H17" s="45">
        <f t="shared" si="0"/>
        <v>6</v>
      </c>
      <c r="I17" s="45">
        <f t="shared" si="0"/>
        <v>7</v>
      </c>
      <c r="J17" s="45">
        <f t="shared" si="0"/>
        <v>8</v>
      </c>
      <c r="K17" s="45">
        <f t="shared" si="0"/>
        <v>9</v>
      </c>
      <c r="L17" s="45">
        <f t="shared" si="0"/>
        <v>10</v>
      </c>
      <c r="M17" s="45">
        <f t="shared" si="0"/>
        <v>11</v>
      </c>
      <c r="N17" s="45">
        <f t="shared" si="0"/>
        <v>12</v>
      </c>
      <c r="O17" s="45">
        <f t="shared" si="0"/>
        <v>13</v>
      </c>
      <c r="P17" s="45">
        <f t="shared" si="0"/>
        <v>14</v>
      </c>
      <c r="Q17" s="45">
        <f t="shared" si="0"/>
        <v>15</v>
      </c>
      <c r="R17" s="45">
        <f t="shared" si="0"/>
        <v>16</v>
      </c>
      <c r="S17" s="45">
        <f t="shared" si="0"/>
        <v>17</v>
      </c>
      <c r="T17" s="45">
        <f t="shared" si="0"/>
        <v>18</v>
      </c>
      <c r="U17" s="45">
        <f t="shared" si="0"/>
        <v>19</v>
      </c>
      <c r="V17" s="45">
        <f t="shared" si="0"/>
        <v>20</v>
      </c>
      <c r="W17" s="45">
        <f t="shared" si="0"/>
        <v>21</v>
      </c>
      <c r="X17" s="45">
        <f t="shared" si="0"/>
        <v>22</v>
      </c>
      <c r="Y17" s="45">
        <f t="shared" si="0"/>
        <v>23</v>
      </c>
      <c r="Z17" s="45">
        <f t="shared" si="0"/>
        <v>24</v>
      </c>
      <c r="AA17" s="45">
        <f t="shared" si="0"/>
        <v>25</v>
      </c>
      <c r="AB17" s="45">
        <f t="shared" si="0"/>
        <v>26</v>
      </c>
      <c r="AC17" s="45">
        <f t="shared" si="0"/>
        <v>27</v>
      </c>
      <c r="AD17" s="45">
        <f t="shared" si="0"/>
        <v>28</v>
      </c>
      <c r="AE17" s="45">
        <f t="shared" si="0"/>
        <v>29</v>
      </c>
      <c r="AF17" s="45">
        <f t="shared" si="0"/>
        <v>30</v>
      </c>
      <c r="AG17" s="45">
        <f t="shared" si="0"/>
        <v>31</v>
      </c>
      <c r="AH17" s="45">
        <f t="shared" si="0"/>
        <v>32</v>
      </c>
      <c r="AI17" s="45">
        <f t="shared" si="0"/>
        <v>33</v>
      </c>
      <c r="AJ17" s="45">
        <f t="shared" si="0"/>
        <v>34</v>
      </c>
      <c r="AK17" s="45">
        <f t="shared" si="0"/>
        <v>35</v>
      </c>
      <c r="AL17" s="45">
        <f t="shared" si="0"/>
        <v>36</v>
      </c>
      <c r="AM17" s="45">
        <f t="shared" si="0"/>
        <v>37</v>
      </c>
      <c r="AN17" s="45">
        <f t="shared" si="0"/>
        <v>38</v>
      </c>
      <c r="AO17" s="45">
        <f t="shared" si="0"/>
        <v>39</v>
      </c>
      <c r="AP17" s="45">
        <f t="shared" si="0"/>
        <v>40</v>
      </c>
      <c r="AQ17" s="45">
        <f t="shared" si="0"/>
        <v>41</v>
      </c>
      <c r="AR17" s="45">
        <f t="shared" si="0"/>
        <v>42</v>
      </c>
      <c r="AS17" s="45">
        <f t="shared" si="0"/>
        <v>43</v>
      </c>
      <c r="AT17" s="45">
        <f t="shared" si="0"/>
        <v>44</v>
      </c>
      <c r="AU17" s="45">
        <f t="shared" si="0"/>
        <v>45</v>
      </c>
      <c r="AV17" s="45">
        <f t="shared" si="0"/>
        <v>46</v>
      </c>
      <c r="AW17" s="45">
        <f t="shared" si="0"/>
        <v>47</v>
      </c>
      <c r="AX17" s="45">
        <f t="shared" si="0"/>
        <v>48</v>
      </c>
      <c r="AY17" s="45">
        <f t="shared" si="0"/>
        <v>49</v>
      </c>
      <c r="AZ17" s="46" t="s">
        <v>86</v>
      </c>
      <c r="BA17" s="45">
        <f t="shared" si="0"/>
        <v>51</v>
      </c>
      <c r="BB17" s="47">
        <f t="shared" si="0"/>
        <v>52</v>
      </c>
      <c r="BC17" s="104" t="s">
        <v>26</v>
      </c>
      <c r="BD17" s="104" t="s">
        <v>27</v>
      </c>
      <c r="BE17" s="104" t="s">
        <v>4</v>
      </c>
      <c r="BF17" s="119" t="s">
        <v>79</v>
      </c>
      <c r="BG17" s="104" t="s">
        <v>59</v>
      </c>
      <c r="BH17" s="119" t="s">
        <v>88</v>
      </c>
      <c r="BI17" s="104" t="s">
        <v>28</v>
      </c>
      <c r="BJ17" s="119" t="s">
        <v>64</v>
      </c>
    </row>
    <row r="18" spans="1:66" s="48" customFormat="1" ht="348" customHeight="1" thickBot="1" x14ac:dyDescent="0.35">
      <c r="A18" s="68" t="s">
        <v>65</v>
      </c>
      <c r="B18" s="69" t="s">
        <v>8</v>
      </c>
      <c r="C18" s="112" t="s">
        <v>9</v>
      </c>
      <c r="D18" s="112"/>
      <c r="E18" s="112"/>
      <c r="F18" s="112"/>
      <c r="G18" s="112"/>
      <c r="H18" s="113" t="s">
        <v>10</v>
      </c>
      <c r="I18" s="114"/>
      <c r="J18" s="114"/>
      <c r="K18" s="115"/>
      <c r="L18" s="112" t="s">
        <v>11</v>
      </c>
      <c r="M18" s="112"/>
      <c r="N18" s="112"/>
      <c r="O18" s="112"/>
      <c r="P18" s="112" t="s">
        <v>12</v>
      </c>
      <c r="Q18" s="112"/>
      <c r="R18" s="112"/>
      <c r="S18" s="112"/>
      <c r="T18" s="112"/>
      <c r="U18" s="113" t="s">
        <v>13</v>
      </c>
      <c r="V18" s="114"/>
      <c r="W18" s="114"/>
      <c r="X18" s="115"/>
      <c r="Y18" s="112" t="s">
        <v>14</v>
      </c>
      <c r="Z18" s="112"/>
      <c r="AA18" s="112"/>
      <c r="AB18" s="112"/>
      <c r="AC18" s="112" t="s">
        <v>15</v>
      </c>
      <c r="AD18" s="112"/>
      <c r="AE18" s="112"/>
      <c r="AF18" s="112"/>
      <c r="AG18" s="112"/>
      <c r="AH18" s="113" t="s">
        <v>16</v>
      </c>
      <c r="AI18" s="114"/>
      <c r="AJ18" s="114"/>
      <c r="AK18" s="115"/>
      <c r="AL18" s="112" t="s">
        <v>17</v>
      </c>
      <c r="AM18" s="112"/>
      <c r="AN18" s="112"/>
      <c r="AO18" s="112"/>
      <c r="AP18" s="112"/>
      <c r="AQ18" s="113" t="s">
        <v>18</v>
      </c>
      <c r="AR18" s="114"/>
      <c r="AS18" s="114"/>
      <c r="AT18" s="115"/>
      <c r="AU18" s="113" t="s">
        <v>19</v>
      </c>
      <c r="AV18" s="114"/>
      <c r="AW18" s="114"/>
      <c r="AX18" s="115"/>
      <c r="AY18" s="117" t="s">
        <v>20</v>
      </c>
      <c r="AZ18" s="117"/>
      <c r="BA18" s="117"/>
      <c r="BB18" s="118"/>
      <c r="BC18" s="105"/>
      <c r="BD18" s="105"/>
      <c r="BE18" s="105"/>
      <c r="BF18" s="120"/>
      <c r="BG18" s="105"/>
      <c r="BH18" s="120"/>
      <c r="BI18" s="105"/>
      <c r="BJ18" s="133"/>
    </row>
    <row r="19" spans="1:66" s="48" customFormat="1" ht="19.5" customHeight="1" x14ac:dyDescent="0.3">
      <c r="A19" s="76"/>
      <c r="B19" s="77"/>
      <c r="C19" s="72">
        <v>1</v>
      </c>
      <c r="D19" s="72">
        <v>8</v>
      </c>
      <c r="E19" s="72">
        <v>15</v>
      </c>
      <c r="F19" s="72">
        <v>22</v>
      </c>
      <c r="G19" s="72">
        <v>29</v>
      </c>
      <c r="H19" s="72">
        <v>6</v>
      </c>
      <c r="I19" s="72">
        <v>13</v>
      </c>
      <c r="J19" s="72">
        <v>20</v>
      </c>
      <c r="K19" s="72">
        <v>27</v>
      </c>
      <c r="L19" s="72">
        <v>3</v>
      </c>
      <c r="M19" s="72">
        <v>10</v>
      </c>
      <c r="N19" s="72">
        <v>17</v>
      </c>
      <c r="O19" s="72">
        <v>24</v>
      </c>
      <c r="P19" s="72">
        <v>1</v>
      </c>
      <c r="Q19" s="72">
        <v>8</v>
      </c>
      <c r="R19" s="72">
        <v>15</v>
      </c>
      <c r="S19" s="72">
        <v>22</v>
      </c>
      <c r="T19" s="72">
        <v>29</v>
      </c>
      <c r="U19" s="72">
        <v>5</v>
      </c>
      <c r="V19" s="72">
        <v>12</v>
      </c>
      <c r="W19" s="72">
        <v>19</v>
      </c>
      <c r="X19" s="72">
        <v>26</v>
      </c>
      <c r="Y19" s="72">
        <v>2</v>
      </c>
      <c r="Z19" s="72">
        <v>9</v>
      </c>
      <c r="AA19" s="72">
        <v>16</v>
      </c>
      <c r="AB19" s="72">
        <v>23</v>
      </c>
      <c r="AC19" s="72">
        <v>2</v>
      </c>
      <c r="AD19" s="72">
        <v>9</v>
      </c>
      <c r="AE19" s="72">
        <v>16</v>
      </c>
      <c r="AF19" s="72">
        <v>23</v>
      </c>
      <c r="AG19" s="72">
        <v>30</v>
      </c>
      <c r="AH19" s="72">
        <v>6</v>
      </c>
      <c r="AI19" s="72">
        <v>13</v>
      </c>
      <c r="AJ19" s="72">
        <v>20</v>
      </c>
      <c r="AK19" s="72">
        <v>27</v>
      </c>
      <c r="AL19" s="72">
        <v>4</v>
      </c>
      <c r="AM19" s="72">
        <v>11</v>
      </c>
      <c r="AN19" s="72">
        <v>18</v>
      </c>
      <c r="AO19" s="72">
        <v>25</v>
      </c>
      <c r="AP19" s="72">
        <v>1</v>
      </c>
      <c r="AQ19" s="72">
        <v>8</v>
      </c>
      <c r="AR19" s="72">
        <v>15</v>
      </c>
      <c r="AS19" s="72">
        <v>22</v>
      </c>
      <c r="AT19" s="72">
        <v>29</v>
      </c>
      <c r="AU19" s="72">
        <v>6</v>
      </c>
      <c r="AV19" s="72">
        <v>13</v>
      </c>
      <c r="AW19" s="72">
        <v>20</v>
      </c>
      <c r="AX19" s="72">
        <v>27</v>
      </c>
      <c r="AY19" s="72">
        <v>3</v>
      </c>
      <c r="AZ19" s="72">
        <v>10</v>
      </c>
      <c r="BA19" s="72">
        <v>17</v>
      </c>
      <c r="BB19" s="73">
        <v>24</v>
      </c>
      <c r="BC19" s="109">
        <v>27</v>
      </c>
      <c r="BD19" s="106">
        <v>4</v>
      </c>
      <c r="BE19" s="106"/>
      <c r="BF19" s="106">
        <v>6</v>
      </c>
      <c r="BG19" s="106"/>
      <c r="BH19" s="106"/>
      <c r="BI19" s="106">
        <v>15</v>
      </c>
      <c r="BJ19" s="101">
        <f>SUM(BC19:BI19)</f>
        <v>52</v>
      </c>
    </row>
    <row r="20" spans="1:66" s="48" customFormat="1" ht="20.25" customHeight="1" x14ac:dyDescent="0.3">
      <c r="A20" s="125" t="s">
        <v>66</v>
      </c>
      <c r="B20" s="126"/>
      <c r="C20" s="74">
        <v>5</v>
      </c>
      <c r="D20" s="74">
        <v>12</v>
      </c>
      <c r="E20" s="74">
        <v>19</v>
      </c>
      <c r="F20" s="74">
        <v>26</v>
      </c>
      <c r="G20" s="74">
        <v>3</v>
      </c>
      <c r="H20" s="74">
        <v>10</v>
      </c>
      <c r="I20" s="74">
        <v>17</v>
      </c>
      <c r="J20" s="74">
        <v>24</v>
      </c>
      <c r="K20" s="74">
        <v>31</v>
      </c>
      <c r="L20" s="74">
        <v>7</v>
      </c>
      <c r="M20" s="74">
        <v>14</v>
      </c>
      <c r="N20" s="74">
        <v>21</v>
      </c>
      <c r="O20" s="74">
        <v>28</v>
      </c>
      <c r="P20" s="74">
        <v>5</v>
      </c>
      <c r="Q20" s="74">
        <v>12</v>
      </c>
      <c r="R20" s="74">
        <v>19</v>
      </c>
      <c r="S20" s="74">
        <v>26</v>
      </c>
      <c r="T20" s="74">
        <v>2</v>
      </c>
      <c r="U20" s="74">
        <v>9</v>
      </c>
      <c r="V20" s="74">
        <v>16</v>
      </c>
      <c r="W20" s="74">
        <v>23</v>
      </c>
      <c r="X20" s="74">
        <v>30</v>
      </c>
      <c r="Y20" s="74">
        <v>6</v>
      </c>
      <c r="Z20" s="74">
        <v>13</v>
      </c>
      <c r="AA20" s="74">
        <v>20</v>
      </c>
      <c r="AB20" s="74">
        <v>27</v>
      </c>
      <c r="AC20" s="74">
        <v>6</v>
      </c>
      <c r="AD20" s="74">
        <v>13</v>
      </c>
      <c r="AE20" s="74">
        <v>20</v>
      </c>
      <c r="AF20" s="74">
        <v>27</v>
      </c>
      <c r="AG20" s="74">
        <v>3</v>
      </c>
      <c r="AH20" s="74">
        <v>10</v>
      </c>
      <c r="AI20" s="74">
        <v>17</v>
      </c>
      <c r="AJ20" s="74">
        <v>24</v>
      </c>
      <c r="AK20" s="74">
        <v>1</v>
      </c>
      <c r="AL20" s="74">
        <v>8</v>
      </c>
      <c r="AM20" s="74">
        <v>15</v>
      </c>
      <c r="AN20" s="74">
        <v>22</v>
      </c>
      <c r="AO20" s="74">
        <v>29</v>
      </c>
      <c r="AP20" s="74">
        <v>5</v>
      </c>
      <c r="AQ20" s="74">
        <v>12</v>
      </c>
      <c r="AR20" s="74">
        <v>19</v>
      </c>
      <c r="AS20" s="74">
        <v>26</v>
      </c>
      <c r="AT20" s="74">
        <v>3</v>
      </c>
      <c r="AU20" s="74">
        <v>10</v>
      </c>
      <c r="AV20" s="74">
        <v>17</v>
      </c>
      <c r="AW20" s="74">
        <v>24</v>
      </c>
      <c r="AX20" s="74">
        <v>31</v>
      </c>
      <c r="AY20" s="74">
        <v>7</v>
      </c>
      <c r="AZ20" s="74">
        <v>14</v>
      </c>
      <c r="BA20" s="74">
        <v>21</v>
      </c>
      <c r="BB20" s="75">
        <v>28</v>
      </c>
      <c r="BC20" s="110"/>
      <c r="BD20" s="107"/>
      <c r="BE20" s="107"/>
      <c r="BF20" s="107"/>
      <c r="BG20" s="107"/>
      <c r="BH20" s="107"/>
      <c r="BI20" s="107"/>
      <c r="BJ20" s="102"/>
    </row>
    <row r="21" spans="1:66" s="48" customFormat="1" ht="22.5" thickBot="1" x14ac:dyDescent="0.35">
      <c r="A21" s="81"/>
      <c r="B21" s="49" t="s">
        <v>68</v>
      </c>
      <c r="C21" s="78"/>
      <c r="D21" s="78"/>
      <c r="E21" s="78"/>
      <c r="F21" s="78"/>
      <c r="G21" s="78"/>
      <c r="H21" s="78"/>
      <c r="I21" s="78"/>
      <c r="J21" s="79">
        <v>15</v>
      </c>
      <c r="K21" s="78"/>
      <c r="L21" s="78"/>
      <c r="M21" s="78"/>
      <c r="N21" s="78"/>
      <c r="O21" s="78"/>
      <c r="P21" s="78"/>
      <c r="Q21" s="78"/>
      <c r="R21" s="78" t="s">
        <v>21</v>
      </c>
      <c r="S21" s="78" t="s">
        <v>21</v>
      </c>
      <c r="T21" s="78" t="s">
        <v>22</v>
      </c>
      <c r="U21" s="78" t="s">
        <v>22</v>
      </c>
      <c r="V21" s="78" t="s">
        <v>22</v>
      </c>
      <c r="W21" s="78" t="s">
        <v>22</v>
      </c>
      <c r="X21" s="78" t="s">
        <v>22</v>
      </c>
      <c r="Y21" s="78"/>
      <c r="Z21" s="78"/>
      <c r="AA21" s="78"/>
      <c r="AB21" s="78"/>
      <c r="AC21" s="78"/>
      <c r="AD21" s="79">
        <v>12</v>
      </c>
      <c r="AE21" s="78"/>
      <c r="AF21" s="78"/>
      <c r="AG21" s="78"/>
      <c r="AH21" s="78"/>
      <c r="AI21" s="78"/>
      <c r="AJ21" s="78"/>
      <c r="AK21" s="78" t="s">
        <v>21</v>
      </c>
      <c r="AL21" s="78" t="s">
        <v>21</v>
      </c>
      <c r="AM21" s="78" t="s">
        <v>80</v>
      </c>
      <c r="AN21" s="78" t="s">
        <v>80</v>
      </c>
      <c r="AO21" s="78" t="s">
        <v>80</v>
      </c>
      <c r="AP21" s="78" t="s">
        <v>80</v>
      </c>
      <c r="AQ21" s="78" t="s">
        <v>80</v>
      </c>
      <c r="AR21" s="78" t="s">
        <v>80</v>
      </c>
      <c r="AS21" s="78" t="s">
        <v>22</v>
      </c>
      <c r="AT21" s="78" t="s">
        <v>22</v>
      </c>
      <c r="AU21" s="78" t="s">
        <v>22</v>
      </c>
      <c r="AV21" s="78" t="s">
        <v>22</v>
      </c>
      <c r="AW21" s="78" t="s">
        <v>22</v>
      </c>
      <c r="AX21" s="78" t="s">
        <v>22</v>
      </c>
      <c r="AY21" s="78" t="s">
        <v>22</v>
      </c>
      <c r="AZ21" s="78" t="s">
        <v>22</v>
      </c>
      <c r="BA21" s="78" t="s">
        <v>22</v>
      </c>
      <c r="BB21" s="80" t="s">
        <v>22</v>
      </c>
      <c r="BC21" s="116"/>
      <c r="BD21" s="108"/>
      <c r="BE21" s="108"/>
      <c r="BF21" s="108"/>
      <c r="BG21" s="108"/>
      <c r="BH21" s="108"/>
      <c r="BI21" s="108"/>
      <c r="BJ21" s="103"/>
    </row>
    <row r="22" spans="1:66" s="48" customFormat="1" ht="21" customHeight="1" x14ac:dyDescent="0.3">
      <c r="A22" s="76"/>
      <c r="B22" s="77"/>
      <c r="C22" s="72">
        <v>31</v>
      </c>
      <c r="D22" s="72">
        <v>7</v>
      </c>
      <c r="E22" s="72">
        <v>14</v>
      </c>
      <c r="F22" s="72">
        <v>21</v>
      </c>
      <c r="G22" s="72">
        <v>28</v>
      </c>
      <c r="H22" s="72">
        <v>5</v>
      </c>
      <c r="I22" s="72">
        <v>12</v>
      </c>
      <c r="J22" s="72">
        <v>19</v>
      </c>
      <c r="K22" s="72">
        <v>26</v>
      </c>
      <c r="L22" s="72">
        <v>2</v>
      </c>
      <c r="M22" s="72">
        <v>9</v>
      </c>
      <c r="N22" s="72">
        <v>16</v>
      </c>
      <c r="O22" s="72">
        <v>23</v>
      </c>
      <c r="P22" s="72">
        <v>30</v>
      </c>
      <c r="Q22" s="72">
        <v>7</v>
      </c>
      <c r="R22" s="72">
        <v>14</v>
      </c>
      <c r="S22" s="72">
        <v>21</v>
      </c>
      <c r="T22" s="72">
        <v>28</v>
      </c>
      <c r="U22" s="72">
        <v>4</v>
      </c>
      <c r="V22" s="72">
        <v>11</v>
      </c>
      <c r="W22" s="72">
        <v>18</v>
      </c>
      <c r="X22" s="72">
        <v>25</v>
      </c>
      <c r="Y22" s="72">
        <v>1</v>
      </c>
      <c r="Z22" s="72">
        <v>8</v>
      </c>
      <c r="AA22" s="72">
        <v>15</v>
      </c>
      <c r="AB22" s="72">
        <v>22</v>
      </c>
      <c r="AC22" s="72">
        <v>1</v>
      </c>
      <c r="AD22" s="72">
        <v>8</v>
      </c>
      <c r="AE22" s="72">
        <v>15</v>
      </c>
      <c r="AF22" s="72">
        <v>22</v>
      </c>
      <c r="AG22" s="72">
        <v>29</v>
      </c>
      <c r="AH22" s="72">
        <v>5</v>
      </c>
      <c r="AI22" s="72">
        <v>12</v>
      </c>
      <c r="AJ22" s="72">
        <v>19</v>
      </c>
      <c r="AK22" s="72">
        <v>26</v>
      </c>
      <c r="AL22" s="72">
        <v>3</v>
      </c>
      <c r="AM22" s="72">
        <v>10</v>
      </c>
      <c r="AN22" s="72">
        <v>17</v>
      </c>
      <c r="AO22" s="72">
        <v>24</v>
      </c>
      <c r="AP22" s="72">
        <v>31</v>
      </c>
      <c r="AQ22" s="72">
        <v>7</v>
      </c>
      <c r="AR22" s="72">
        <v>14</v>
      </c>
      <c r="AS22" s="72">
        <v>21</v>
      </c>
      <c r="AT22" s="72">
        <v>28</v>
      </c>
      <c r="AU22" s="72">
        <v>5</v>
      </c>
      <c r="AV22" s="72">
        <v>12</v>
      </c>
      <c r="AW22" s="72">
        <v>19</v>
      </c>
      <c r="AX22" s="72">
        <v>26</v>
      </c>
      <c r="AY22" s="72">
        <v>2</v>
      </c>
      <c r="AZ22" s="72">
        <v>9</v>
      </c>
      <c r="BA22" s="72">
        <v>16</v>
      </c>
      <c r="BB22" s="73">
        <v>23</v>
      </c>
      <c r="BC22" s="109">
        <v>7</v>
      </c>
      <c r="BD22" s="106">
        <v>2</v>
      </c>
      <c r="BE22" s="106"/>
      <c r="BF22" s="106"/>
      <c r="BG22" s="106"/>
      <c r="BH22" s="106">
        <v>8</v>
      </c>
      <c r="BI22" s="106"/>
      <c r="BJ22" s="101">
        <f>SUM(BC22:BI22)</f>
        <v>17</v>
      </c>
    </row>
    <row r="23" spans="1:66" s="48" customFormat="1" ht="19.5" customHeight="1" x14ac:dyDescent="0.3">
      <c r="A23" s="125" t="s">
        <v>67</v>
      </c>
      <c r="B23" s="126"/>
      <c r="C23" s="74">
        <v>4</v>
      </c>
      <c r="D23" s="74">
        <v>11</v>
      </c>
      <c r="E23" s="74">
        <v>18</v>
      </c>
      <c r="F23" s="74">
        <v>25</v>
      </c>
      <c r="G23" s="74">
        <v>2</v>
      </c>
      <c r="H23" s="74">
        <v>9</v>
      </c>
      <c r="I23" s="74">
        <v>16</v>
      </c>
      <c r="J23" s="74">
        <v>23</v>
      </c>
      <c r="K23" s="74">
        <v>30</v>
      </c>
      <c r="L23" s="74">
        <v>6</v>
      </c>
      <c r="M23" s="74">
        <v>13</v>
      </c>
      <c r="N23" s="74">
        <v>20</v>
      </c>
      <c r="O23" s="74">
        <v>27</v>
      </c>
      <c r="P23" s="74">
        <v>4</v>
      </c>
      <c r="Q23" s="74">
        <v>11</v>
      </c>
      <c r="R23" s="74">
        <v>18</v>
      </c>
      <c r="S23" s="74">
        <v>25</v>
      </c>
      <c r="T23" s="74">
        <v>1</v>
      </c>
      <c r="U23" s="74">
        <v>8</v>
      </c>
      <c r="V23" s="74">
        <v>15</v>
      </c>
      <c r="W23" s="74">
        <v>22</v>
      </c>
      <c r="X23" s="74">
        <v>29</v>
      </c>
      <c r="Y23" s="74">
        <v>5</v>
      </c>
      <c r="Z23" s="74">
        <v>12</v>
      </c>
      <c r="AA23" s="74">
        <v>19</v>
      </c>
      <c r="AB23" s="74">
        <v>26</v>
      </c>
      <c r="AC23" s="74">
        <v>5</v>
      </c>
      <c r="AD23" s="74">
        <v>12</v>
      </c>
      <c r="AE23" s="74">
        <v>19</v>
      </c>
      <c r="AF23" s="74">
        <v>26</v>
      </c>
      <c r="AG23" s="74">
        <v>2</v>
      </c>
      <c r="AH23" s="74">
        <v>9</v>
      </c>
      <c r="AI23" s="74">
        <v>16</v>
      </c>
      <c r="AJ23" s="74">
        <v>23</v>
      </c>
      <c r="AK23" s="74">
        <v>30</v>
      </c>
      <c r="AL23" s="74">
        <v>7</v>
      </c>
      <c r="AM23" s="74">
        <v>14</v>
      </c>
      <c r="AN23" s="74">
        <v>21</v>
      </c>
      <c r="AO23" s="74">
        <v>28</v>
      </c>
      <c r="AP23" s="74">
        <v>4</v>
      </c>
      <c r="AQ23" s="74">
        <v>11</v>
      </c>
      <c r="AR23" s="74">
        <v>18</v>
      </c>
      <c r="AS23" s="74">
        <v>25</v>
      </c>
      <c r="AT23" s="74">
        <v>2</v>
      </c>
      <c r="AU23" s="74">
        <v>9</v>
      </c>
      <c r="AV23" s="74">
        <v>16</v>
      </c>
      <c r="AW23" s="74">
        <v>23</v>
      </c>
      <c r="AX23" s="74">
        <v>30</v>
      </c>
      <c r="AY23" s="74">
        <v>6</v>
      </c>
      <c r="AZ23" s="74">
        <v>13</v>
      </c>
      <c r="BA23" s="74">
        <v>20</v>
      </c>
      <c r="BB23" s="75">
        <v>27</v>
      </c>
      <c r="BC23" s="110"/>
      <c r="BD23" s="107"/>
      <c r="BE23" s="107"/>
      <c r="BF23" s="107"/>
      <c r="BG23" s="107"/>
      <c r="BH23" s="107"/>
      <c r="BI23" s="107"/>
      <c r="BJ23" s="102"/>
    </row>
    <row r="24" spans="1:66" s="48" customFormat="1" ht="22.5" thickBot="1" x14ac:dyDescent="0.35">
      <c r="A24" s="81"/>
      <c r="B24" s="49" t="s">
        <v>69</v>
      </c>
      <c r="C24" s="70"/>
      <c r="D24" s="70"/>
      <c r="E24" s="70"/>
      <c r="F24" s="70"/>
      <c r="G24" s="70"/>
      <c r="H24" s="71">
        <v>7</v>
      </c>
      <c r="I24" s="70"/>
      <c r="J24" s="70" t="s">
        <v>21</v>
      </c>
      <c r="K24" s="70" t="s">
        <v>21</v>
      </c>
      <c r="L24" s="70" t="s">
        <v>82</v>
      </c>
      <c r="M24" s="70" t="s">
        <v>82</v>
      </c>
      <c r="N24" s="70" t="s">
        <v>82</v>
      </c>
      <c r="O24" s="70" t="s">
        <v>82</v>
      </c>
      <c r="P24" s="70" t="s">
        <v>82</v>
      </c>
      <c r="Q24" s="70" t="s">
        <v>82</v>
      </c>
      <c r="R24" s="70" t="s">
        <v>82</v>
      </c>
      <c r="S24" s="70" t="s">
        <v>82</v>
      </c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80"/>
      <c r="BC24" s="111"/>
      <c r="BD24" s="124"/>
      <c r="BE24" s="124"/>
      <c r="BF24" s="124"/>
      <c r="BG24" s="124"/>
      <c r="BH24" s="124"/>
      <c r="BI24" s="124"/>
      <c r="BJ24" s="123"/>
    </row>
    <row r="25" spans="1:66" s="48" customFormat="1" ht="26.25" customHeight="1" thickBot="1" x14ac:dyDescent="0.4">
      <c r="A25" s="53"/>
      <c r="B25" s="54"/>
      <c r="C25" s="55"/>
      <c r="D25" s="55"/>
      <c r="E25" s="55"/>
      <c r="F25" s="55"/>
      <c r="G25" s="55"/>
      <c r="H25" s="55"/>
      <c r="I25" s="54"/>
      <c r="J25" s="54"/>
      <c r="K25" s="55"/>
      <c r="L25" s="55"/>
      <c r="M25" s="55"/>
      <c r="N25" s="55"/>
      <c r="O25" s="56"/>
      <c r="P25" s="56"/>
      <c r="Q25" s="57"/>
      <c r="R25" s="57"/>
      <c r="S25" s="57"/>
      <c r="T25" s="54"/>
      <c r="U25" s="54"/>
      <c r="V25" s="54"/>
      <c r="W25" s="54"/>
      <c r="X25" s="54"/>
      <c r="Y25" s="58"/>
      <c r="Z25" s="55"/>
      <c r="AA25" s="55"/>
      <c r="AB25" s="55"/>
      <c r="AC25" s="55"/>
      <c r="AD25" s="55"/>
      <c r="AE25" s="55"/>
      <c r="AF25" s="54"/>
      <c r="AG25" s="54"/>
      <c r="AH25" s="54"/>
      <c r="AI25" s="54"/>
      <c r="AJ25" s="59"/>
      <c r="AK25" s="60"/>
      <c r="AL25" s="56"/>
      <c r="AM25" s="57"/>
      <c r="AN25" s="57"/>
      <c r="AO25" s="57"/>
      <c r="AP25" s="54"/>
      <c r="AQ25" s="61"/>
      <c r="AR25" s="61"/>
      <c r="AS25" s="61"/>
      <c r="AT25" s="61"/>
      <c r="AU25" s="61"/>
      <c r="AV25" s="61"/>
      <c r="AW25" s="61"/>
      <c r="AX25" s="61"/>
      <c r="AY25" s="61"/>
      <c r="AZ25" s="127" t="s">
        <v>0</v>
      </c>
      <c r="BA25" s="127"/>
      <c r="BB25" s="128"/>
      <c r="BC25" s="52">
        <f>SUM(BC19:BC24)</f>
        <v>34</v>
      </c>
      <c r="BD25" s="50">
        <f>SUM(BD19:BD24)</f>
        <v>6</v>
      </c>
      <c r="BE25" s="50"/>
      <c r="BF25" s="50">
        <f>SUM(BF19:BF24)</f>
        <v>6</v>
      </c>
      <c r="BG25" s="50"/>
      <c r="BH25" s="50">
        <f>SUM(BH19:BH24)</f>
        <v>8</v>
      </c>
      <c r="BI25" s="50">
        <f>SUM(BI19:BI24)</f>
        <v>15</v>
      </c>
      <c r="BJ25" s="51">
        <f>SUM(BC25:BI25)</f>
        <v>69</v>
      </c>
    </row>
    <row r="26" spans="1:66" s="6" customFormat="1" ht="25.5" customHeight="1" thickBot="1" x14ac:dyDescent="0.35">
      <c r="A26" s="121" t="s">
        <v>89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</row>
    <row r="27" spans="1:66" s="25" customFormat="1" ht="41.25" customHeight="1" thickBot="1" x14ac:dyDescent="0.25">
      <c r="A27" s="21"/>
      <c r="B27" s="22" t="s">
        <v>23</v>
      </c>
      <c r="C27" s="22"/>
      <c r="D27" s="22"/>
      <c r="E27" s="22"/>
      <c r="F27" s="22"/>
      <c r="G27" s="23"/>
      <c r="H27" s="23"/>
      <c r="I27" s="24" t="s">
        <v>21</v>
      </c>
      <c r="J27" s="22" t="s">
        <v>24</v>
      </c>
      <c r="K27" s="23"/>
      <c r="Q27" s="24" t="s">
        <v>30</v>
      </c>
      <c r="R27" s="22" t="s">
        <v>51</v>
      </c>
      <c r="S27" s="22"/>
      <c r="T27" s="22"/>
      <c r="U27" s="22"/>
      <c r="V27" s="22"/>
      <c r="Y27" s="24" t="s">
        <v>80</v>
      </c>
      <c r="Z27" s="22" t="s">
        <v>81</v>
      </c>
      <c r="AL27" s="26" t="s">
        <v>57</v>
      </c>
      <c r="AM27" s="22" t="s">
        <v>58</v>
      </c>
      <c r="AN27" s="23"/>
      <c r="AO27" s="27"/>
      <c r="AP27" s="28"/>
      <c r="AQ27" s="22"/>
      <c r="AR27" s="22"/>
      <c r="AS27" s="29"/>
      <c r="AU27" s="24" t="s">
        <v>82</v>
      </c>
      <c r="AV27" s="30" t="s">
        <v>87</v>
      </c>
      <c r="AW27" s="122" t="s">
        <v>83</v>
      </c>
      <c r="AX27" s="122"/>
      <c r="AY27" s="122"/>
      <c r="AZ27" s="122"/>
      <c r="BA27" s="122"/>
      <c r="BB27" s="122"/>
      <c r="BC27" s="122"/>
      <c r="BD27" s="122"/>
      <c r="BE27" s="122"/>
      <c r="BF27" s="31"/>
      <c r="BG27" s="24" t="s">
        <v>22</v>
      </c>
      <c r="BH27" s="32" t="s">
        <v>25</v>
      </c>
      <c r="BJ27" s="22"/>
      <c r="BM27" s="31"/>
      <c r="BN27" s="31"/>
    </row>
  </sheetData>
  <mergeCells count="57">
    <mergeCell ref="A20:B20"/>
    <mergeCell ref="A7:BH7"/>
    <mergeCell ref="A8:BH8"/>
    <mergeCell ref="BC16:BJ16"/>
    <mergeCell ref="A16:BB16"/>
    <mergeCell ref="M15:Z15"/>
    <mergeCell ref="M10:BI10"/>
    <mergeCell ref="M9:BI9"/>
    <mergeCell ref="BI17:BI18"/>
    <mergeCell ref="BJ17:BJ18"/>
    <mergeCell ref="BC17:BC18"/>
    <mergeCell ref="BH17:BH18"/>
    <mergeCell ref="C18:G18"/>
    <mergeCell ref="H18:K18"/>
    <mergeCell ref="L18:O18"/>
    <mergeCell ref="P18:T18"/>
    <mergeCell ref="A26:BJ26"/>
    <mergeCell ref="AW27:BE27"/>
    <mergeCell ref="BJ22:BJ24"/>
    <mergeCell ref="BD22:BD24"/>
    <mergeCell ref="BE22:BE24"/>
    <mergeCell ref="BG22:BG24"/>
    <mergeCell ref="BI22:BI24"/>
    <mergeCell ref="A23:B23"/>
    <mergeCell ref="AZ25:BB25"/>
    <mergeCell ref="BF22:BF24"/>
    <mergeCell ref="BH22:BH24"/>
    <mergeCell ref="U18:X18"/>
    <mergeCell ref="BG19:BG21"/>
    <mergeCell ref="BI19:BI21"/>
    <mergeCell ref="BH19:BH21"/>
    <mergeCell ref="BF17:BF18"/>
    <mergeCell ref="BJ19:BJ21"/>
    <mergeCell ref="BG17:BG18"/>
    <mergeCell ref="BF19:BF21"/>
    <mergeCell ref="BC22:BC24"/>
    <mergeCell ref="Y18:AB18"/>
    <mergeCell ref="AC18:AG18"/>
    <mergeCell ref="AH18:AK18"/>
    <mergeCell ref="BE19:BE21"/>
    <mergeCell ref="BD17:BD18"/>
    <mergeCell ref="BC19:BC21"/>
    <mergeCell ref="BD19:BD21"/>
    <mergeCell ref="AL18:AP18"/>
    <mergeCell ref="AQ18:AT18"/>
    <mergeCell ref="AU18:AX18"/>
    <mergeCell ref="AY18:BB18"/>
    <mergeCell ref="BE17:BE18"/>
    <mergeCell ref="BG1:BJ1"/>
    <mergeCell ref="M11:BI11"/>
    <mergeCell ref="M12:BI12"/>
    <mergeCell ref="M13:BI13"/>
    <mergeCell ref="M14:BI14"/>
    <mergeCell ref="A2:AV2"/>
    <mergeCell ref="A3:AV3"/>
    <mergeCell ref="A4:AV4"/>
    <mergeCell ref="A5:AV5"/>
  </mergeCells>
  <phoneticPr fontId="20" type="noConversion"/>
  <printOptions horizontalCentered="1"/>
  <pageMargins left="0.2" right="0.2" top="0.23622047244094491" bottom="0.15748031496062992" header="0.19685039370078741" footer="0.15748031496062992"/>
  <pageSetup paperSize="9" scale="46" orientation="landscape" r:id="rId1"/>
  <colBreaks count="1" manualBreakCount="1">
    <brk id="6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45C-5B4E-4574-9398-F9650A17847F}">
  <dimension ref="A1:BE47"/>
  <sheetViews>
    <sheetView tabSelected="1" view="pageBreakPreview" topLeftCell="A19" zoomScale="55" zoomScaleNormal="55" zoomScaleSheetLayoutView="55" zoomScalePageLayoutView="55" workbookViewId="0">
      <selection activeCell="E33" sqref="E33:Y33"/>
    </sheetView>
  </sheetViews>
  <sheetFormatPr defaultRowHeight="26.25" x14ac:dyDescent="0.4"/>
  <cols>
    <col min="1" max="1" width="6.7109375" style="39" customWidth="1"/>
    <col min="2" max="2" width="6.85546875" style="39" customWidth="1"/>
    <col min="3" max="3" width="4.85546875" style="39" customWidth="1"/>
    <col min="4" max="4" width="6.42578125" style="39" customWidth="1"/>
    <col min="5" max="25" width="5.7109375" style="39" customWidth="1"/>
    <col min="26" max="49" width="3.85546875" style="39" customWidth="1"/>
    <col min="50" max="50" width="9" style="39" customWidth="1"/>
    <col min="51" max="53" width="3.85546875" style="39" customWidth="1"/>
    <col min="54" max="56" width="13.140625" style="39" customWidth="1"/>
    <col min="60" max="60" width="10.5703125" customWidth="1"/>
  </cols>
  <sheetData>
    <row r="1" spans="1:57" s="9" customFormat="1" ht="36.75" customHeight="1" x14ac:dyDescent="0.45">
      <c r="A1" s="138" t="s">
        <v>94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</row>
    <row r="2" spans="1:57" s="3" customFormat="1" ht="21.75" customHeight="1" x14ac:dyDescent="0.3">
      <c r="A2" s="139" t="s">
        <v>60</v>
      </c>
      <c r="B2" s="139"/>
      <c r="C2" s="139" t="s">
        <v>29</v>
      </c>
      <c r="D2" s="139"/>
      <c r="E2" s="140" t="s">
        <v>84</v>
      </c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 t="s">
        <v>34</v>
      </c>
      <c r="AA2" s="140"/>
      <c r="AB2" s="140"/>
      <c r="AC2" s="140"/>
      <c r="AD2" s="140"/>
      <c r="AE2" s="140"/>
      <c r="AF2" s="141" t="s">
        <v>71</v>
      </c>
      <c r="AG2" s="139"/>
      <c r="AH2" s="139"/>
      <c r="AI2" s="142" t="s">
        <v>35</v>
      </c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4"/>
      <c r="BB2" s="148" t="s">
        <v>62</v>
      </c>
      <c r="BC2" s="148"/>
      <c r="BD2" s="148"/>
      <c r="BE2" s="6"/>
    </row>
    <row r="3" spans="1:57" s="3" customFormat="1" ht="30" customHeight="1" x14ac:dyDescent="0.3">
      <c r="A3" s="139"/>
      <c r="B3" s="139"/>
      <c r="C3" s="139"/>
      <c r="D3" s="139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39"/>
      <c r="AG3" s="139"/>
      <c r="AH3" s="139"/>
      <c r="AI3" s="145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7"/>
      <c r="BB3" s="148"/>
      <c r="BC3" s="148"/>
      <c r="BD3" s="148"/>
      <c r="BE3" s="6"/>
    </row>
    <row r="4" spans="1:57" s="3" customFormat="1" ht="23.25" customHeight="1" x14ac:dyDescent="0.4">
      <c r="A4" s="139"/>
      <c r="B4" s="139"/>
      <c r="C4" s="139"/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39" t="s">
        <v>52</v>
      </c>
      <c r="AA4" s="139"/>
      <c r="AB4" s="139" t="s">
        <v>36</v>
      </c>
      <c r="AC4" s="139"/>
      <c r="AD4" s="141" t="s">
        <v>99</v>
      </c>
      <c r="AE4" s="139"/>
      <c r="AF4" s="139"/>
      <c r="AG4" s="139"/>
      <c r="AH4" s="139"/>
      <c r="AI4" s="141" t="s">
        <v>72</v>
      </c>
      <c r="AJ4" s="139"/>
      <c r="AK4" s="139"/>
      <c r="AL4" s="150" t="s">
        <v>37</v>
      </c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2"/>
      <c r="AY4" s="141" t="s">
        <v>70</v>
      </c>
      <c r="AZ4" s="139"/>
      <c r="BA4" s="139"/>
      <c r="BB4" s="149" t="s">
        <v>5</v>
      </c>
      <c r="BC4" s="149"/>
      <c r="BD4" s="86" t="s">
        <v>6</v>
      </c>
      <c r="BE4" s="6"/>
    </row>
    <row r="5" spans="1:57" s="3" customFormat="1" ht="21.75" customHeight="1" x14ac:dyDescent="0.3">
      <c r="A5" s="139"/>
      <c r="B5" s="139"/>
      <c r="C5" s="139"/>
      <c r="D5" s="139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 t="s">
        <v>0</v>
      </c>
      <c r="AM5" s="139"/>
      <c r="AN5" s="139"/>
      <c r="AO5" s="150" t="s">
        <v>38</v>
      </c>
      <c r="AP5" s="151"/>
      <c r="AQ5" s="151"/>
      <c r="AR5" s="151"/>
      <c r="AS5" s="151"/>
      <c r="AT5" s="151"/>
      <c r="AU5" s="151"/>
      <c r="AV5" s="151"/>
      <c r="AW5" s="151"/>
      <c r="AX5" s="152"/>
      <c r="AY5" s="139"/>
      <c r="AZ5" s="139"/>
      <c r="BA5" s="139"/>
      <c r="BB5" s="134" t="s">
        <v>1</v>
      </c>
      <c r="BC5" s="134"/>
      <c r="BD5" s="134"/>
      <c r="BE5" s="6"/>
    </row>
    <row r="6" spans="1:57" s="3" customFormat="1" ht="17.25" customHeight="1" x14ac:dyDescent="0.3">
      <c r="A6" s="139"/>
      <c r="B6" s="139"/>
      <c r="C6" s="139"/>
      <c r="D6" s="139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 t="s">
        <v>2</v>
      </c>
      <c r="AP6" s="139"/>
      <c r="AQ6" s="139"/>
      <c r="AR6" s="141" t="s">
        <v>101</v>
      </c>
      <c r="AS6" s="139"/>
      <c r="AT6" s="139"/>
      <c r="AU6" s="141" t="s">
        <v>85</v>
      </c>
      <c r="AV6" s="139"/>
      <c r="AW6" s="139"/>
      <c r="AX6" s="135" t="s">
        <v>100</v>
      </c>
      <c r="AY6" s="139"/>
      <c r="AZ6" s="139"/>
      <c r="BA6" s="139"/>
      <c r="BB6" s="33">
        <v>1</v>
      </c>
      <c r="BC6" s="33">
        <v>2</v>
      </c>
      <c r="BD6" s="33">
        <v>3</v>
      </c>
      <c r="BE6" s="6"/>
    </row>
    <row r="7" spans="1:57" s="3" customFormat="1" ht="22.5" customHeight="1" x14ac:dyDescent="0.3">
      <c r="A7" s="139"/>
      <c r="B7" s="139"/>
      <c r="C7" s="139"/>
      <c r="D7" s="139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6"/>
      <c r="AY7" s="139"/>
      <c r="AZ7" s="139"/>
      <c r="BA7" s="139"/>
      <c r="BB7" s="134" t="s">
        <v>39</v>
      </c>
      <c r="BC7" s="134"/>
      <c r="BD7" s="134"/>
      <c r="BE7" s="6"/>
    </row>
    <row r="8" spans="1:57" s="3" customFormat="1" ht="106.5" customHeight="1" x14ac:dyDescent="0.3">
      <c r="A8" s="13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7"/>
      <c r="AY8" s="139"/>
      <c r="AZ8" s="139"/>
      <c r="BA8" s="139"/>
      <c r="BB8" s="87">
        <v>15</v>
      </c>
      <c r="BC8" s="87">
        <v>12</v>
      </c>
      <c r="BD8" s="87">
        <v>7</v>
      </c>
      <c r="BE8" s="6"/>
    </row>
    <row r="9" spans="1:57" s="3" customFormat="1" ht="23.1" customHeight="1" x14ac:dyDescent="0.3">
      <c r="A9" s="134">
        <v>1</v>
      </c>
      <c r="B9" s="134"/>
      <c r="C9" s="134">
        <v>2</v>
      </c>
      <c r="D9" s="134"/>
      <c r="E9" s="134">
        <v>3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>
        <v>4</v>
      </c>
      <c r="AA9" s="134"/>
      <c r="AB9" s="134">
        <v>5</v>
      </c>
      <c r="AC9" s="134"/>
      <c r="AD9" s="134">
        <v>6</v>
      </c>
      <c r="AE9" s="134"/>
      <c r="AF9" s="134">
        <v>7</v>
      </c>
      <c r="AG9" s="134"/>
      <c r="AH9" s="134"/>
      <c r="AI9" s="134">
        <v>8</v>
      </c>
      <c r="AJ9" s="134"/>
      <c r="AK9" s="134"/>
      <c r="AL9" s="134">
        <v>9</v>
      </c>
      <c r="AM9" s="134"/>
      <c r="AN9" s="134"/>
      <c r="AO9" s="134">
        <v>10</v>
      </c>
      <c r="AP9" s="134"/>
      <c r="AQ9" s="134"/>
      <c r="AR9" s="134">
        <v>11</v>
      </c>
      <c r="AS9" s="134"/>
      <c r="AT9" s="134"/>
      <c r="AU9" s="134">
        <v>12</v>
      </c>
      <c r="AV9" s="134"/>
      <c r="AW9" s="134"/>
      <c r="AX9" s="64">
        <v>13</v>
      </c>
      <c r="AY9" s="150">
        <v>14</v>
      </c>
      <c r="AZ9" s="151"/>
      <c r="BA9" s="152"/>
      <c r="BB9" s="64">
        <v>15</v>
      </c>
      <c r="BC9" s="64">
        <v>16</v>
      </c>
      <c r="BD9" s="64">
        <v>17</v>
      </c>
      <c r="BE9" s="6"/>
    </row>
    <row r="10" spans="1:57" s="3" customFormat="1" ht="24" customHeight="1" x14ac:dyDescent="0.35">
      <c r="A10" s="153" t="s">
        <v>102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6"/>
    </row>
    <row r="11" spans="1:57" s="3" customFormat="1" ht="24" customHeight="1" x14ac:dyDescent="0.3">
      <c r="A11" s="154" t="s">
        <v>103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6"/>
    </row>
    <row r="12" spans="1:57" s="3" customFormat="1" ht="24" customHeight="1" x14ac:dyDescent="0.3">
      <c r="A12" s="155" t="s">
        <v>40</v>
      </c>
      <c r="B12" s="155"/>
      <c r="C12" s="156" t="s">
        <v>63</v>
      </c>
      <c r="D12" s="157"/>
      <c r="E12" s="162" t="s">
        <v>126</v>
      </c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34"/>
      <c r="AA12" s="134"/>
      <c r="AB12" s="134"/>
      <c r="AC12" s="134"/>
      <c r="AD12" s="134"/>
      <c r="AE12" s="134"/>
      <c r="AF12" s="134">
        <v>9</v>
      </c>
      <c r="AG12" s="134"/>
      <c r="AH12" s="134"/>
      <c r="AI12" s="134">
        <f>AF12*30</f>
        <v>270</v>
      </c>
      <c r="AJ12" s="134"/>
      <c r="AK12" s="134"/>
      <c r="AL12" s="134">
        <f>AL14+AL13</f>
        <v>72</v>
      </c>
      <c r="AM12" s="134"/>
      <c r="AN12" s="134"/>
      <c r="AO12" s="134"/>
      <c r="AP12" s="134"/>
      <c r="AQ12" s="134"/>
      <c r="AR12" s="134"/>
      <c r="AS12" s="134"/>
      <c r="AT12" s="134"/>
      <c r="AU12" s="134">
        <f t="shared" ref="AU12" si="0">AU14+AU13</f>
        <v>72</v>
      </c>
      <c r="AV12" s="134"/>
      <c r="AW12" s="134"/>
      <c r="AX12" s="82"/>
      <c r="AY12" s="134">
        <f t="shared" ref="AY12:AY19" si="1">AI12-AL12</f>
        <v>198</v>
      </c>
      <c r="AZ12" s="134"/>
      <c r="BA12" s="134"/>
      <c r="BB12" s="82"/>
      <c r="BC12" s="82"/>
      <c r="BD12" s="82"/>
      <c r="BE12" s="6"/>
    </row>
    <row r="13" spans="1:57" s="3" customFormat="1" ht="24" customHeight="1" x14ac:dyDescent="0.3">
      <c r="A13" s="155"/>
      <c r="B13" s="155"/>
      <c r="C13" s="158"/>
      <c r="D13" s="159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34">
        <v>1</v>
      </c>
      <c r="AA13" s="134"/>
      <c r="AB13" s="134"/>
      <c r="AC13" s="134"/>
      <c r="AD13" s="134"/>
      <c r="AE13" s="134"/>
      <c r="AF13" s="134">
        <v>4</v>
      </c>
      <c r="AG13" s="134"/>
      <c r="AH13" s="134"/>
      <c r="AI13" s="134">
        <f t="shared" ref="AI13:AI14" si="2">AF13*30</f>
        <v>120</v>
      </c>
      <c r="AJ13" s="134"/>
      <c r="AK13" s="134"/>
      <c r="AL13" s="134">
        <f>AF13*8</f>
        <v>32</v>
      </c>
      <c r="AM13" s="134"/>
      <c r="AN13" s="134"/>
      <c r="AO13" s="134"/>
      <c r="AP13" s="134"/>
      <c r="AQ13" s="134"/>
      <c r="AR13" s="134"/>
      <c r="AS13" s="134"/>
      <c r="AT13" s="134"/>
      <c r="AU13" s="134">
        <v>32</v>
      </c>
      <c r="AV13" s="134"/>
      <c r="AW13" s="134"/>
      <c r="AX13" s="82"/>
      <c r="AY13" s="134">
        <f t="shared" si="1"/>
        <v>88</v>
      </c>
      <c r="AZ13" s="134"/>
      <c r="BA13" s="134"/>
      <c r="BB13" s="82">
        <v>2</v>
      </c>
      <c r="BC13" s="82"/>
      <c r="BD13" s="82"/>
      <c r="BE13" s="6"/>
    </row>
    <row r="14" spans="1:57" s="3" customFormat="1" ht="24" customHeight="1" x14ac:dyDescent="0.3">
      <c r="A14" s="155"/>
      <c r="B14" s="155"/>
      <c r="C14" s="160"/>
      <c r="D14" s="161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34">
        <v>2</v>
      </c>
      <c r="AA14" s="134"/>
      <c r="AB14" s="134"/>
      <c r="AC14" s="134"/>
      <c r="AD14" s="134"/>
      <c r="AE14" s="134"/>
      <c r="AF14" s="134">
        <v>5</v>
      </c>
      <c r="AG14" s="134"/>
      <c r="AH14" s="134"/>
      <c r="AI14" s="134">
        <f t="shared" si="2"/>
        <v>150</v>
      </c>
      <c r="AJ14" s="134"/>
      <c r="AK14" s="134"/>
      <c r="AL14" s="134">
        <f t="shared" ref="AL14:AL21" si="3">AF14*8</f>
        <v>40</v>
      </c>
      <c r="AM14" s="134"/>
      <c r="AN14" s="134"/>
      <c r="AO14" s="134"/>
      <c r="AP14" s="134"/>
      <c r="AQ14" s="134"/>
      <c r="AR14" s="134"/>
      <c r="AS14" s="134"/>
      <c r="AT14" s="134"/>
      <c r="AU14" s="134">
        <v>40</v>
      </c>
      <c r="AV14" s="134"/>
      <c r="AW14" s="134"/>
      <c r="AX14" s="82"/>
      <c r="AY14" s="134">
        <f t="shared" si="1"/>
        <v>110</v>
      </c>
      <c r="AZ14" s="134"/>
      <c r="BA14" s="134"/>
      <c r="BB14" s="82"/>
      <c r="BC14" s="82">
        <v>3</v>
      </c>
      <c r="BD14" s="82"/>
      <c r="BE14" s="6"/>
    </row>
    <row r="15" spans="1:57" s="3" customFormat="1" ht="24" customHeight="1" x14ac:dyDescent="0.3">
      <c r="A15" s="163" t="s">
        <v>41</v>
      </c>
      <c r="B15" s="164"/>
      <c r="C15" s="165" t="s">
        <v>63</v>
      </c>
      <c r="D15" s="166"/>
      <c r="E15" s="167" t="s">
        <v>117</v>
      </c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9"/>
      <c r="Z15" s="134">
        <v>1</v>
      </c>
      <c r="AA15" s="134"/>
      <c r="AB15" s="134"/>
      <c r="AC15" s="134"/>
      <c r="AD15" s="134"/>
      <c r="AE15" s="134"/>
      <c r="AF15" s="134">
        <v>6</v>
      </c>
      <c r="AG15" s="134"/>
      <c r="AH15" s="134"/>
      <c r="AI15" s="134">
        <f>AF15*30</f>
        <v>180</v>
      </c>
      <c r="AJ15" s="134"/>
      <c r="AK15" s="134"/>
      <c r="AL15" s="134">
        <f t="shared" si="3"/>
        <v>48</v>
      </c>
      <c r="AM15" s="134"/>
      <c r="AN15" s="134"/>
      <c r="AO15" s="134">
        <v>16</v>
      </c>
      <c r="AP15" s="134"/>
      <c r="AQ15" s="134"/>
      <c r="AR15" s="134"/>
      <c r="AS15" s="134"/>
      <c r="AT15" s="134"/>
      <c r="AU15" s="134">
        <f>AL15-AO15</f>
        <v>32</v>
      </c>
      <c r="AV15" s="134"/>
      <c r="AW15" s="134"/>
      <c r="AX15" s="64"/>
      <c r="AY15" s="134">
        <f t="shared" si="1"/>
        <v>132</v>
      </c>
      <c r="AZ15" s="134"/>
      <c r="BA15" s="134"/>
      <c r="BB15" s="33">
        <v>3</v>
      </c>
      <c r="BC15" s="34"/>
      <c r="BD15" s="33"/>
      <c r="BE15" s="6"/>
    </row>
    <row r="16" spans="1:57" s="3" customFormat="1" ht="24" customHeight="1" x14ac:dyDescent="0.3">
      <c r="A16" s="163" t="s">
        <v>121</v>
      </c>
      <c r="B16" s="164"/>
      <c r="C16" s="165" t="s">
        <v>63</v>
      </c>
      <c r="D16" s="166"/>
      <c r="E16" s="167" t="s">
        <v>118</v>
      </c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9"/>
      <c r="Z16" s="134">
        <v>1</v>
      </c>
      <c r="AA16" s="134"/>
      <c r="AB16" s="134"/>
      <c r="AC16" s="134"/>
      <c r="AD16" s="134"/>
      <c r="AE16" s="134"/>
      <c r="AF16" s="134">
        <v>6</v>
      </c>
      <c r="AG16" s="134"/>
      <c r="AH16" s="134"/>
      <c r="AI16" s="134">
        <f>AF16*30</f>
        <v>180</v>
      </c>
      <c r="AJ16" s="134"/>
      <c r="AK16" s="134"/>
      <c r="AL16" s="134">
        <f t="shared" si="3"/>
        <v>48</v>
      </c>
      <c r="AM16" s="134"/>
      <c r="AN16" s="134"/>
      <c r="AO16" s="134">
        <v>16</v>
      </c>
      <c r="AP16" s="134"/>
      <c r="AQ16" s="134"/>
      <c r="AR16" s="134"/>
      <c r="AS16" s="134"/>
      <c r="AT16" s="134"/>
      <c r="AU16" s="134">
        <f t="shared" ref="AU16:AU21" si="4">AL16-AO16</f>
        <v>32</v>
      </c>
      <c r="AV16" s="134"/>
      <c r="AW16" s="134"/>
      <c r="AX16" s="64"/>
      <c r="AY16" s="134">
        <f t="shared" si="1"/>
        <v>132</v>
      </c>
      <c r="AZ16" s="134"/>
      <c r="BA16" s="134"/>
      <c r="BB16" s="33">
        <v>3</v>
      </c>
      <c r="BC16" s="34"/>
      <c r="BD16" s="33"/>
      <c r="BE16" s="6"/>
    </row>
    <row r="17" spans="1:57" s="3" customFormat="1" ht="24" customHeight="1" x14ac:dyDescent="0.3">
      <c r="A17" s="163" t="s">
        <v>122</v>
      </c>
      <c r="B17" s="164"/>
      <c r="C17" s="165" t="s">
        <v>63</v>
      </c>
      <c r="D17" s="166"/>
      <c r="E17" s="167" t="s">
        <v>127</v>
      </c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9"/>
      <c r="Z17" s="134">
        <v>1</v>
      </c>
      <c r="AA17" s="134"/>
      <c r="AB17" s="134"/>
      <c r="AC17" s="134"/>
      <c r="AD17" s="134"/>
      <c r="AE17" s="134"/>
      <c r="AF17" s="134">
        <v>4</v>
      </c>
      <c r="AG17" s="134"/>
      <c r="AH17" s="134"/>
      <c r="AI17" s="134">
        <f>AF17*30</f>
        <v>120</v>
      </c>
      <c r="AJ17" s="134"/>
      <c r="AK17" s="134"/>
      <c r="AL17" s="134">
        <f t="shared" si="3"/>
        <v>32</v>
      </c>
      <c r="AM17" s="134"/>
      <c r="AN17" s="134"/>
      <c r="AO17" s="134">
        <v>16</v>
      </c>
      <c r="AP17" s="134"/>
      <c r="AQ17" s="134"/>
      <c r="AR17" s="134"/>
      <c r="AS17" s="134"/>
      <c r="AT17" s="134"/>
      <c r="AU17" s="134">
        <f t="shared" si="4"/>
        <v>16</v>
      </c>
      <c r="AV17" s="134"/>
      <c r="AW17" s="134"/>
      <c r="AX17" s="64"/>
      <c r="AY17" s="134">
        <f t="shared" si="1"/>
        <v>88</v>
      </c>
      <c r="AZ17" s="134"/>
      <c r="BA17" s="134"/>
      <c r="BB17" s="33">
        <v>2</v>
      </c>
      <c r="BC17" s="84"/>
      <c r="BD17" s="34"/>
      <c r="BE17" s="6"/>
    </row>
    <row r="18" spans="1:57" s="3" customFormat="1" ht="24" customHeight="1" x14ac:dyDescent="0.3">
      <c r="A18" s="163" t="s">
        <v>123</v>
      </c>
      <c r="B18" s="164"/>
      <c r="C18" s="165" t="s">
        <v>63</v>
      </c>
      <c r="D18" s="166"/>
      <c r="E18" s="167" t="s">
        <v>128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9"/>
      <c r="Z18" s="134">
        <v>1</v>
      </c>
      <c r="AA18" s="134"/>
      <c r="AB18" s="134"/>
      <c r="AC18" s="134"/>
      <c r="AD18" s="134"/>
      <c r="AE18" s="134"/>
      <c r="AF18" s="134">
        <v>6</v>
      </c>
      <c r="AG18" s="134"/>
      <c r="AH18" s="134"/>
      <c r="AI18" s="134">
        <f t="shared" ref="AI18:AI20" si="5">AF18*30</f>
        <v>180</v>
      </c>
      <c r="AJ18" s="134"/>
      <c r="AK18" s="134"/>
      <c r="AL18" s="134">
        <f t="shared" si="3"/>
        <v>48</v>
      </c>
      <c r="AM18" s="134"/>
      <c r="AN18" s="134"/>
      <c r="AO18" s="134">
        <v>16</v>
      </c>
      <c r="AP18" s="134"/>
      <c r="AQ18" s="134"/>
      <c r="AR18" s="134"/>
      <c r="AS18" s="134"/>
      <c r="AT18" s="134"/>
      <c r="AU18" s="134">
        <f t="shared" si="4"/>
        <v>32</v>
      </c>
      <c r="AV18" s="134"/>
      <c r="AW18" s="134"/>
      <c r="AX18" s="64"/>
      <c r="AY18" s="134">
        <f t="shared" si="1"/>
        <v>132</v>
      </c>
      <c r="AZ18" s="134"/>
      <c r="BA18" s="134"/>
      <c r="BB18" s="33">
        <v>3</v>
      </c>
      <c r="BC18" s="34"/>
      <c r="BD18" s="33"/>
      <c r="BE18" s="6"/>
    </row>
    <row r="19" spans="1:57" s="3" customFormat="1" ht="24" customHeight="1" x14ac:dyDescent="0.3">
      <c r="A19" s="163" t="s">
        <v>124</v>
      </c>
      <c r="B19" s="164"/>
      <c r="C19" s="165" t="s">
        <v>63</v>
      </c>
      <c r="D19" s="166"/>
      <c r="E19" s="167" t="s">
        <v>129</v>
      </c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9"/>
      <c r="Z19" s="134">
        <v>1</v>
      </c>
      <c r="AA19" s="134"/>
      <c r="AB19" s="134"/>
      <c r="AC19" s="134"/>
      <c r="AD19" s="134"/>
      <c r="AE19" s="134"/>
      <c r="AF19" s="134">
        <v>4</v>
      </c>
      <c r="AG19" s="134"/>
      <c r="AH19" s="134"/>
      <c r="AI19" s="134">
        <f t="shared" si="5"/>
        <v>120</v>
      </c>
      <c r="AJ19" s="134"/>
      <c r="AK19" s="134"/>
      <c r="AL19" s="134">
        <f t="shared" si="3"/>
        <v>32</v>
      </c>
      <c r="AM19" s="134"/>
      <c r="AN19" s="134"/>
      <c r="AO19" s="134">
        <v>16</v>
      </c>
      <c r="AP19" s="134"/>
      <c r="AQ19" s="134"/>
      <c r="AR19" s="134"/>
      <c r="AS19" s="134"/>
      <c r="AT19" s="134"/>
      <c r="AU19" s="134">
        <f t="shared" si="4"/>
        <v>16</v>
      </c>
      <c r="AV19" s="134"/>
      <c r="AW19" s="134"/>
      <c r="AX19" s="64"/>
      <c r="AY19" s="134">
        <f t="shared" si="1"/>
        <v>88</v>
      </c>
      <c r="AZ19" s="134"/>
      <c r="BA19" s="134"/>
      <c r="BB19" s="33">
        <v>2</v>
      </c>
      <c r="BC19" s="34"/>
      <c r="BD19" s="33"/>
      <c r="BE19" s="6"/>
    </row>
    <row r="20" spans="1:57" s="3" customFormat="1" ht="24" customHeight="1" x14ac:dyDescent="0.3">
      <c r="A20" s="163" t="s">
        <v>125</v>
      </c>
      <c r="B20" s="164"/>
      <c r="C20" s="165" t="s">
        <v>63</v>
      </c>
      <c r="D20" s="166"/>
      <c r="E20" s="167" t="s">
        <v>130</v>
      </c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9"/>
      <c r="Z20" s="134">
        <v>2</v>
      </c>
      <c r="AA20" s="134"/>
      <c r="AB20" s="134"/>
      <c r="AC20" s="134"/>
      <c r="AD20" s="134"/>
      <c r="AE20" s="134"/>
      <c r="AF20" s="134">
        <v>4</v>
      </c>
      <c r="AG20" s="134"/>
      <c r="AH20" s="134"/>
      <c r="AI20" s="134">
        <f t="shared" si="5"/>
        <v>120</v>
      </c>
      <c r="AJ20" s="134"/>
      <c r="AK20" s="134"/>
      <c r="AL20" s="134">
        <f t="shared" si="3"/>
        <v>32</v>
      </c>
      <c r="AM20" s="134"/>
      <c r="AN20" s="134"/>
      <c r="AO20" s="134">
        <v>12</v>
      </c>
      <c r="AP20" s="134"/>
      <c r="AQ20" s="134"/>
      <c r="AR20" s="134"/>
      <c r="AS20" s="134"/>
      <c r="AT20" s="134"/>
      <c r="AU20" s="134">
        <f t="shared" si="4"/>
        <v>20</v>
      </c>
      <c r="AV20" s="134"/>
      <c r="AW20" s="134"/>
      <c r="AX20" s="85"/>
      <c r="AY20" s="134">
        <f t="shared" ref="AY20" si="6">AI20-AL20</f>
        <v>88</v>
      </c>
      <c r="AZ20" s="134"/>
      <c r="BA20" s="134"/>
      <c r="BB20" s="33"/>
      <c r="BC20" s="33">
        <v>3</v>
      </c>
      <c r="BD20" s="33"/>
      <c r="BE20" s="6"/>
    </row>
    <row r="21" spans="1:57" s="3" customFormat="1" ht="24" customHeight="1" x14ac:dyDescent="0.3">
      <c r="A21" s="163" t="s">
        <v>42</v>
      </c>
      <c r="B21" s="164"/>
      <c r="C21" s="165" t="s">
        <v>63</v>
      </c>
      <c r="D21" s="166"/>
      <c r="E21" s="167" t="s">
        <v>119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9"/>
      <c r="Z21" s="134">
        <v>3</v>
      </c>
      <c r="AA21" s="134"/>
      <c r="AB21" s="134"/>
      <c r="AC21" s="134"/>
      <c r="AD21" s="134"/>
      <c r="AE21" s="134"/>
      <c r="AF21" s="134">
        <v>6</v>
      </c>
      <c r="AG21" s="134"/>
      <c r="AH21" s="134"/>
      <c r="AI21" s="134">
        <f t="shared" ref="AI21" si="7">AF21*30</f>
        <v>180</v>
      </c>
      <c r="AJ21" s="134"/>
      <c r="AK21" s="134"/>
      <c r="AL21" s="134">
        <f t="shared" si="3"/>
        <v>48</v>
      </c>
      <c r="AM21" s="134"/>
      <c r="AN21" s="134"/>
      <c r="AO21" s="134"/>
      <c r="AP21" s="134"/>
      <c r="AQ21" s="134"/>
      <c r="AR21" s="134"/>
      <c r="AS21" s="134"/>
      <c r="AT21" s="134"/>
      <c r="AU21" s="134">
        <f t="shared" si="4"/>
        <v>48</v>
      </c>
      <c r="AV21" s="134"/>
      <c r="AW21" s="134"/>
      <c r="AX21" s="85"/>
      <c r="AY21" s="134">
        <f t="shared" ref="AY21" si="8">AI21-AL21</f>
        <v>132</v>
      </c>
      <c r="AZ21" s="134"/>
      <c r="BA21" s="134"/>
      <c r="BB21" s="87"/>
      <c r="BC21" s="87"/>
      <c r="BD21" s="87">
        <v>7</v>
      </c>
      <c r="BE21" s="6"/>
    </row>
    <row r="22" spans="1:57" s="3" customFormat="1" ht="24" customHeight="1" x14ac:dyDescent="0.3">
      <c r="A22" s="172"/>
      <c r="B22" s="172"/>
      <c r="C22" s="170"/>
      <c r="D22" s="170"/>
      <c r="E22" s="173" t="s">
        <v>107</v>
      </c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0">
        <v>9</v>
      </c>
      <c r="AA22" s="170"/>
      <c r="AB22" s="170"/>
      <c r="AC22" s="170"/>
      <c r="AD22" s="170"/>
      <c r="AE22" s="170"/>
      <c r="AF22" s="170">
        <f>SUM(AF13:AF21)</f>
        <v>45</v>
      </c>
      <c r="AG22" s="170"/>
      <c r="AH22" s="170"/>
      <c r="AI22" s="170">
        <f>SUM(AI13:AI21)</f>
        <v>1350</v>
      </c>
      <c r="AJ22" s="170"/>
      <c r="AK22" s="170"/>
      <c r="AL22" s="170">
        <f>SUM(AL13:AL21)</f>
        <v>360</v>
      </c>
      <c r="AM22" s="170"/>
      <c r="AN22" s="170"/>
      <c r="AO22" s="170">
        <f>SUM(AO13:AO21)</f>
        <v>92</v>
      </c>
      <c r="AP22" s="170"/>
      <c r="AQ22" s="170"/>
      <c r="AR22" s="170"/>
      <c r="AS22" s="170"/>
      <c r="AT22" s="170"/>
      <c r="AU22" s="170">
        <f>SUM(AU13:AU21)</f>
        <v>268</v>
      </c>
      <c r="AV22" s="170"/>
      <c r="AW22" s="170"/>
      <c r="AX22" s="65"/>
      <c r="AY22" s="170">
        <f>SUM(AY13:AY21)</f>
        <v>990</v>
      </c>
      <c r="AZ22" s="170"/>
      <c r="BA22" s="170"/>
      <c r="BB22" s="35">
        <f>SUM(BB13:BB21)</f>
        <v>15</v>
      </c>
      <c r="BC22" s="35">
        <f>SUM(BC13:BC21)</f>
        <v>6</v>
      </c>
      <c r="BD22" s="35">
        <f>SUM(BD13:BD21)</f>
        <v>7</v>
      </c>
      <c r="BE22" s="6"/>
    </row>
    <row r="23" spans="1:57" s="1" customFormat="1" ht="24" customHeight="1" x14ac:dyDescent="0.35">
      <c r="A23" s="171" t="s">
        <v>104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0"/>
    </row>
    <row r="24" spans="1:57" s="1" customFormat="1" ht="24" customHeight="1" x14ac:dyDescent="0.3">
      <c r="A24" s="174"/>
      <c r="B24" s="174"/>
      <c r="C24" s="165" t="s">
        <v>63</v>
      </c>
      <c r="D24" s="166"/>
      <c r="E24" s="177" t="s">
        <v>95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4"/>
      <c r="AA24" s="174"/>
      <c r="AB24" s="174">
        <v>2</v>
      </c>
      <c r="AC24" s="174"/>
      <c r="AD24" s="174"/>
      <c r="AE24" s="174"/>
      <c r="AF24" s="174">
        <v>9</v>
      </c>
      <c r="AG24" s="174"/>
      <c r="AH24" s="174"/>
      <c r="AI24" s="174">
        <f>AF24*30</f>
        <v>270</v>
      </c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66"/>
      <c r="AY24" s="174">
        <v>270</v>
      </c>
      <c r="AZ24" s="174"/>
      <c r="BA24" s="174"/>
      <c r="BB24" s="36"/>
      <c r="BC24" s="36"/>
      <c r="BD24" s="36"/>
      <c r="BE24" s="10"/>
    </row>
    <row r="25" spans="1:57" s="1" customFormat="1" ht="24" customHeight="1" x14ac:dyDescent="0.3">
      <c r="A25" s="175"/>
      <c r="B25" s="175"/>
      <c r="C25" s="175"/>
      <c r="D25" s="175"/>
      <c r="E25" s="176" t="s">
        <v>107</v>
      </c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5"/>
      <c r="AA25" s="175"/>
      <c r="AB25" s="175">
        <v>1</v>
      </c>
      <c r="AC25" s="175"/>
      <c r="AD25" s="175"/>
      <c r="AE25" s="175"/>
      <c r="AF25" s="175">
        <f>SUM(AF24)</f>
        <v>9</v>
      </c>
      <c r="AG25" s="175"/>
      <c r="AH25" s="175"/>
      <c r="AI25" s="175">
        <f>SUM(AI24)</f>
        <v>270</v>
      </c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67"/>
      <c r="AY25" s="175">
        <f>SUM(AY24)</f>
        <v>270</v>
      </c>
      <c r="AZ25" s="175"/>
      <c r="BA25" s="175"/>
      <c r="BB25" s="37"/>
      <c r="BC25" s="37"/>
      <c r="BD25" s="37"/>
      <c r="BE25" s="10"/>
    </row>
    <row r="26" spans="1:57" s="1" customFormat="1" ht="24" customHeight="1" x14ac:dyDescent="0.35">
      <c r="A26" s="178" t="s">
        <v>105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0"/>
    </row>
    <row r="27" spans="1:57" s="2" customFormat="1" ht="24" customHeight="1" x14ac:dyDescent="0.3">
      <c r="A27" s="175"/>
      <c r="B27" s="175"/>
      <c r="C27" s="165" t="s">
        <v>63</v>
      </c>
      <c r="D27" s="166"/>
      <c r="E27" s="179" t="s">
        <v>88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74"/>
      <c r="AA27" s="174"/>
      <c r="AB27" s="174"/>
      <c r="AC27" s="174"/>
      <c r="AD27" s="174">
        <v>3</v>
      </c>
      <c r="AE27" s="174"/>
      <c r="AF27" s="174">
        <v>12</v>
      </c>
      <c r="AG27" s="174"/>
      <c r="AH27" s="174"/>
      <c r="AI27" s="174">
        <f>AF27*30</f>
        <v>360</v>
      </c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83"/>
      <c r="AY27" s="174">
        <v>180</v>
      </c>
      <c r="AZ27" s="174"/>
      <c r="BA27" s="174"/>
      <c r="BB27" s="83"/>
      <c r="BC27" s="37"/>
      <c r="BD27" s="37"/>
      <c r="BE27" s="11"/>
    </row>
    <row r="28" spans="1:57" s="2" customFormat="1" ht="24" customHeight="1" x14ac:dyDescent="0.3">
      <c r="A28" s="175"/>
      <c r="B28" s="175"/>
      <c r="C28" s="175"/>
      <c r="D28" s="175"/>
      <c r="E28" s="176" t="s">
        <v>0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5"/>
      <c r="AA28" s="175"/>
      <c r="AB28" s="175"/>
      <c r="AC28" s="175"/>
      <c r="AD28" s="175"/>
      <c r="AE28" s="175"/>
      <c r="AF28" s="175">
        <f>SUM(AF27)</f>
        <v>12</v>
      </c>
      <c r="AG28" s="175"/>
      <c r="AH28" s="175"/>
      <c r="AI28" s="175">
        <f>SUM(AI27)</f>
        <v>360</v>
      </c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67"/>
      <c r="AY28" s="175">
        <f>SUM(AY27)</f>
        <v>180</v>
      </c>
      <c r="AZ28" s="175"/>
      <c r="BA28" s="175"/>
      <c r="BB28" s="37"/>
      <c r="BC28" s="37"/>
      <c r="BD28" s="37"/>
      <c r="BE28" s="11"/>
    </row>
    <row r="29" spans="1:57" s="1" customFormat="1" ht="24" customHeight="1" x14ac:dyDescent="0.3">
      <c r="A29" s="181"/>
      <c r="B29" s="181"/>
      <c r="C29" s="175"/>
      <c r="D29" s="175"/>
      <c r="E29" s="176" t="s">
        <v>43</v>
      </c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5"/>
      <c r="AA29" s="175"/>
      <c r="AB29" s="175"/>
      <c r="AC29" s="175"/>
      <c r="AD29" s="175"/>
      <c r="AE29" s="175"/>
      <c r="AF29" s="175">
        <f>AF22+AF25+AF28</f>
        <v>66</v>
      </c>
      <c r="AG29" s="175"/>
      <c r="AH29" s="175"/>
      <c r="AI29" s="175">
        <f>AI22+AI25+AI28</f>
        <v>1980</v>
      </c>
      <c r="AJ29" s="175"/>
      <c r="AK29" s="175"/>
      <c r="AL29" s="175">
        <f t="shared" ref="AL29" si="9">AL22+AL25+AL28</f>
        <v>360</v>
      </c>
      <c r="AM29" s="175"/>
      <c r="AN29" s="175"/>
      <c r="AO29" s="175">
        <f t="shared" ref="AO29" si="10">AO22+AO25+AO28</f>
        <v>92</v>
      </c>
      <c r="AP29" s="175"/>
      <c r="AQ29" s="175"/>
      <c r="AR29" s="175"/>
      <c r="AS29" s="175"/>
      <c r="AT29" s="175"/>
      <c r="AU29" s="175">
        <f t="shared" ref="AU29" si="11">AU22+AU25+AU28</f>
        <v>268</v>
      </c>
      <c r="AV29" s="175"/>
      <c r="AW29" s="175"/>
      <c r="AX29" s="67"/>
      <c r="AY29" s="175">
        <f>AY22+AY25+AY28</f>
        <v>1440</v>
      </c>
      <c r="AZ29" s="175"/>
      <c r="BA29" s="175"/>
      <c r="BB29" s="38"/>
      <c r="BC29" s="38"/>
      <c r="BD29" s="38"/>
      <c r="BE29" s="10"/>
    </row>
    <row r="30" spans="1:57" s="1" customFormat="1" ht="24" customHeight="1" x14ac:dyDescent="0.3">
      <c r="A30" s="182" t="s">
        <v>106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0"/>
    </row>
    <row r="31" spans="1:57" s="3" customFormat="1" ht="24" customHeight="1" x14ac:dyDescent="0.25">
      <c r="A31" s="170" t="s">
        <v>103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89"/>
    </row>
    <row r="32" spans="1:57" s="3" customFormat="1" ht="24" customHeight="1" x14ac:dyDescent="0.3">
      <c r="A32" s="184" t="s">
        <v>44</v>
      </c>
      <c r="B32" s="184"/>
      <c r="C32" s="184"/>
      <c r="D32" s="184"/>
      <c r="E32" s="185" t="s">
        <v>96</v>
      </c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4">
        <v>2</v>
      </c>
      <c r="AA32" s="184"/>
      <c r="AB32" s="184"/>
      <c r="AC32" s="184"/>
      <c r="AD32" s="184"/>
      <c r="AE32" s="184"/>
      <c r="AF32" s="184">
        <v>4</v>
      </c>
      <c r="AG32" s="184"/>
      <c r="AH32" s="184"/>
      <c r="AI32" s="184">
        <f>AF32*30</f>
        <v>120</v>
      </c>
      <c r="AJ32" s="184"/>
      <c r="AK32" s="184"/>
      <c r="AL32" s="184">
        <v>32</v>
      </c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90"/>
      <c r="AY32" s="184">
        <f t="shared" ref="AY32:AY37" si="12">AI32-AL32</f>
        <v>88</v>
      </c>
      <c r="AZ32" s="184"/>
      <c r="BA32" s="184"/>
      <c r="BB32" s="90"/>
      <c r="BC32" s="90">
        <v>3</v>
      </c>
      <c r="BD32" s="90"/>
      <c r="BE32" s="6"/>
    </row>
    <row r="33" spans="1:57" s="3" customFormat="1" ht="24" customHeight="1" x14ac:dyDescent="0.3">
      <c r="A33" s="134" t="s">
        <v>45</v>
      </c>
      <c r="B33" s="134"/>
      <c r="C33" s="134"/>
      <c r="D33" s="134"/>
      <c r="E33" s="162" t="s">
        <v>96</v>
      </c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34">
        <v>2</v>
      </c>
      <c r="AA33" s="134"/>
      <c r="AB33" s="134"/>
      <c r="AC33" s="134"/>
      <c r="AD33" s="134"/>
      <c r="AE33" s="134"/>
      <c r="AF33" s="134">
        <v>4</v>
      </c>
      <c r="AG33" s="134"/>
      <c r="AH33" s="134"/>
      <c r="AI33" s="134">
        <f t="shared" ref="AI33:AI37" si="13">AF33*30</f>
        <v>120</v>
      </c>
      <c r="AJ33" s="134"/>
      <c r="AK33" s="134"/>
      <c r="AL33" s="184">
        <v>32</v>
      </c>
      <c r="AM33" s="184"/>
      <c r="AN33" s="184"/>
      <c r="AO33" s="134"/>
      <c r="AP33" s="134"/>
      <c r="AQ33" s="134"/>
      <c r="AR33" s="134"/>
      <c r="AS33" s="134"/>
      <c r="AT33" s="134"/>
      <c r="AU33" s="134"/>
      <c r="AV33" s="134"/>
      <c r="AW33" s="134"/>
      <c r="AX33" s="87"/>
      <c r="AY33" s="134">
        <f t="shared" si="12"/>
        <v>88</v>
      </c>
      <c r="AZ33" s="134"/>
      <c r="BA33" s="134"/>
      <c r="BB33" s="87"/>
      <c r="BC33" s="87">
        <v>3</v>
      </c>
      <c r="BD33" s="87"/>
      <c r="BE33" s="6"/>
    </row>
    <row r="34" spans="1:57" s="3" customFormat="1" ht="24" customHeight="1" x14ac:dyDescent="0.3">
      <c r="A34" s="134" t="s">
        <v>46</v>
      </c>
      <c r="B34" s="134"/>
      <c r="C34" s="134"/>
      <c r="D34" s="134"/>
      <c r="E34" s="162" t="s">
        <v>96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34">
        <v>2</v>
      </c>
      <c r="AA34" s="134"/>
      <c r="AB34" s="134"/>
      <c r="AC34" s="134"/>
      <c r="AD34" s="134"/>
      <c r="AE34" s="134"/>
      <c r="AF34" s="134">
        <v>4</v>
      </c>
      <c r="AG34" s="134"/>
      <c r="AH34" s="134"/>
      <c r="AI34" s="134">
        <f t="shared" si="13"/>
        <v>120</v>
      </c>
      <c r="AJ34" s="134"/>
      <c r="AK34" s="134"/>
      <c r="AL34" s="184">
        <v>32</v>
      </c>
      <c r="AM34" s="184"/>
      <c r="AN34" s="184"/>
      <c r="AO34" s="134"/>
      <c r="AP34" s="134"/>
      <c r="AQ34" s="134"/>
      <c r="AR34" s="134"/>
      <c r="AS34" s="134"/>
      <c r="AT34" s="134"/>
      <c r="AU34" s="134"/>
      <c r="AV34" s="134"/>
      <c r="AW34" s="134"/>
      <c r="AX34" s="87"/>
      <c r="AY34" s="134">
        <f t="shared" si="12"/>
        <v>88</v>
      </c>
      <c r="AZ34" s="134"/>
      <c r="BA34" s="134"/>
      <c r="BB34" s="87"/>
      <c r="BC34" s="87">
        <v>3</v>
      </c>
      <c r="BD34" s="87"/>
      <c r="BE34" s="6"/>
    </row>
    <row r="35" spans="1:57" s="3" customFormat="1" ht="24" customHeight="1" x14ac:dyDescent="0.3">
      <c r="A35" s="184" t="s">
        <v>47</v>
      </c>
      <c r="B35" s="184"/>
      <c r="C35" s="134"/>
      <c r="D35" s="134"/>
      <c r="E35" s="162" t="s">
        <v>96</v>
      </c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34">
        <v>3</v>
      </c>
      <c r="AA35" s="134"/>
      <c r="AB35" s="134"/>
      <c r="AC35" s="134"/>
      <c r="AD35" s="134"/>
      <c r="AE35" s="134"/>
      <c r="AF35" s="134">
        <v>4</v>
      </c>
      <c r="AG35" s="134"/>
      <c r="AH35" s="134"/>
      <c r="AI35" s="134">
        <f t="shared" si="13"/>
        <v>120</v>
      </c>
      <c r="AJ35" s="134"/>
      <c r="AK35" s="134"/>
      <c r="AL35" s="184">
        <v>32</v>
      </c>
      <c r="AM35" s="184"/>
      <c r="AN35" s="184"/>
      <c r="AO35" s="134"/>
      <c r="AP35" s="134"/>
      <c r="AQ35" s="134"/>
      <c r="AR35" s="134"/>
      <c r="AS35" s="134"/>
      <c r="AT35" s="134"/>
      <c r="AU35" s="134"/>
      <c r="AV35" s="134"/>
      <c r="AW35" s="134"/>
      <c r="AX35" s="87"/>
      <c r="AY35" s="134">
        <f t="shared" si="12"/>
        <v>88</v>
      </c>
      <c r="AZ35" s="134"/>
      <c r="BA35" s="134"/>
      <c r="BB35" s="87"/>
      <c r="BC35" s="87"/>
      <c r="BD35" s="87">
        <v>4</v>
      </c>
      <c r="BE35" s="6"/>
    </row>
    <row r="36" spans="1:57" s="3" customFormat="1" ht="24" customHeight="1" x14ac:dyDescent="0.3">
      <c r="A36" s="134" t="s">
        <v>48</v>
      </c>
      <c r="B36" s="134"/>
      <c r="C36" s="134"/>
      <c r="D36" s="134"/>
      <c r="E36" s="162" t="s">
        <v>96</v>
      </c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34">
        <v>3</v>
      </c>
      <c r="AA36" s="134"/>
      <c r="AB36" s="134"/>
      <c r="AC36" s="134"/>
      <c r="AD36" s="134"/>
      <c r="AE36" s="134"/>
      <c r="AF36" s="134">
        <v>4</v>
      </c>
      <c r="AG36" s="134"/>
      <c r="AH36" s="134"/>
      <c r="AI36" s="134">
        <f t="shared" si="13"/>
        <v>120</v>
      </c>
      <c r="AJ36" s="134"/>
      <c r="AK36" s="134"/>
      <c r="AL36" s="184">
        <v>32</v>
      </c>
      <c r="AM36" s="184"/>
      <c r="AN36" s="184"/>
      <c r="AO36" s="134"/>
      <c r="AP36" s="134"/>
      <c r="AQ36" s="134"/>
      <c r="AR36" s="134"/>
      <c r="AS36" s="134"/>
      <c r="AT36" s="134"/>
      <c r="AU36" s="134"/>
      <c r="AV36" s="134"/>
      <c r="AW36" s="134"/>
      <c r="AX36" s="87"/>
      <c r="AY36" s="134">
        <f t="shared" si="12"/>
        <v>88</v>
      </c>
      <c r="AZ36" s="134"/>
      <c r="BA36" s="134"/>
      <c r="BB36" s="87"/>
      <c r="BC36" s="87"/>
      <c r="BD36" s="87">
        <v>4</v>
      </c>
      <c r="BE36" s="6"/>
    </row>
    <row r="37" spans="1:57" s="3" customFormat="1" ht="24" customHeight="1" x14ac:dyDescent="0.3">
      <c r="A37" s="134" t="s">
        <v>75</v>
      </c>
      <c r="B37" s="134"/>
      <c r="C37" s="134"/>
      <c r="D37" s="134"/>
      <c r="E37" s="162" t="s">
        <v>96</v>
      </c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34">
        <v>3</v>
      </c>
      <c r="AA37" s="134"/>
      <c r="AB37" s="134"/>
      <c r="AC37" s="134"/>
      <c r="AD37" s="134"/>
      <c r="AE37" s="134"/>
      <c r="AF37" s="134">
        <v>4</v>
      </c>
      <c r="AG37" s="134"/>
      <c r="AH37" s="134"/>
      <c r="AI37" s="134">
        <f t="shared" si="13"/>
        <v>120</v>
      </c>
      <c r="AJ37" s="134"/>
      <c r="AK37" s="134"/>
      <c r="AL37" s="184">
        <v>32</v>
      </c>
      <c r="AM37" s="184"/>
      <c r="AN37" s="184"/>
      <c r="AO37" s="134"/>
      <c r="AP37" s="134"/>
      <c r="AQ37" s="134"/>
      <c r="AR37" s="134"/>
      <c r="AS37" s="134"/>
      <c r="AT37" s="134"/>
      <c r="AU37" s="134"/>
      <c r="AV37" s="134"/>
      <c r="AW37" s="134"/>
      <c r="AX37" s="87"/>
      <c r="AY37" s="134">
        <f t="shared" si="12"/>
        <v>88</v>
      </c>
      <c r="AZ37" s="134"/>
      <c r="BA37" s="134"/>
      <c r="BB37" s="87"/>
      <c r="BC37" s="87"/>
      <c r="BD37" s="87">
        <v>4</v>
      </c>
      <c r="BE37" s="6"/>
    </row>
    <row r="38" spans="1:57" s="3" customFormat="1" ht="24" customHeight="1" x14ac:dyDescent="0.3">
      <c r="A38" s="170"/>
      <c r="B38" s="170"/>
      <c r="C38" s="170"/>
      <c r="D38" s="170"/>
      <c r="E38" s="173" t="s">
        <v>49</v>
      </c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0"/>
      <c r="AA38" s="170"/>
      <c r="AB38" s="170"/>
      <c r="AC38" s="170"/>
      <c r="AD38" s="170"/>
      <c r="AE38" s="170"/>
      <c r="AF38" s="170">
        <f>SUM(AF32:AF37)</f>
        <v>24</v>
      </c>
      <c r="AG38" s="170"/>
      <c r="AH38" s="170"/>
      <c r="AI38" s="170">
        <f>SUM(AI32:AI37)</f>
        <v>720</v>
      </c>
      <c r="AJ38" s="170"/>
      <c r="AK38" s="170"/>
      <c r="AL38" s="170">
        <f>SUM(AL32:AL37)</f>
        <v>192</v>
      </c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88"/>
      <c r="AY38" s="170">
        <f>SUM(AY32:AY37)</f>
        <v>528</v>
      </c>
      <c r="AZ38" s="170"/>
      <c r="BA38" s="170"/>
      <c r="BB38" s="91"/>
      <c r="BC38" s="88">
        <f>SUM(BC32:BC37)</f>
        <v>9</v>
      </c>
      <c r="BD38" s="88">
        <f>SUM(BD32:BD37)</f>
        <v>12</v>
      </c>
      <c r="BE38" s="6"/>
    </row>
    <row r="39" spans="1:57" s="3" customFormat="1" ht="24" customHeight="1" x14ac:dyDescent="0.3">
      <c r="A39" s="188" t="s">
        <v>3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70">
        <f>Z29+Z38</f>
        <v>0</v>
      </c>
      <c r="AA39" s="170"/>
      <c r="AB39" s="170">
        <v>11</v>
      </c>
      <c r="AC39" s="170"/>
      <c r="AD39" s="170">
        <v>2</v>
      </c>
      <c r="AE39" s="170"/>
      <c r="AF39" s="170">
        <f>AF29+AF38</f>
        <v>90</v>
      </c>
      <c r="AG39" s="170"/>
      <c r="AH39" s="170"/>
      <c r="AI39" s="170">
        <f>AI29+AI38</f>
        <v>2700</v>
      </c>
      <c r="AJ39" s="170"/>
      <c r="AK39" s="170"/>
      <c r="AL39" s="170">
        <f>AL29+AL38</f>
        <v>552</v>
      </c>
      <c r="AM39" s="170"/>
      <c r="AN39" s="170"/>
      <c r="AO39" s="170">
        <f>AO29+AO38</f>
        <v>92</v>
      </c>
      <c r="AP39" s="170"/>
      <c r="AQ39" s="170"/>
      <c r="AR39" s="170"/>
      <c r="AS39" s="170"/>
      <c r="AT39" s="170"/>
      <c r="AU39" s="170">
        <f>AU29+AU38</f>
        <v>268</v>
      </c>
      <c r="AV39" s="170"/>
      <c r="AW39" s="170"/>
      <c r="AX39" s="88"/>
      <c r="AY39" s="170">
        <f>AY29+AY38</f>
        <v>1968</v>
      </c>
      <c r="AZ39" s="170"/>
      <c r="BA39" s="170"/>
      <c r="BB39" s="35">
        <f>BB29+BB38+BB25+BB22</f>
        <v>15</v>
      </c>
      <c r="BC39" s="35">
        <f t="shared" ref="BC39:BD39" si="14">BC29+BC38+BC25+BC22</f>
        <v>15</v>
      </c>
      <c r="BD39" s="35">
        <f t="shared" si="14"/>
        <v>19</v>
      </c>
      <c r="BE39" s="6"/>
    </row>
    <row r="40" spans="1:57" s="3" customFormat="1" ht="24" customHeight="1" x14ac:dyDescent="0.3">
      <c r="A40" s="150"/>
      <c r="B40" s="151"/>
      <c r="C40" s="151"/>
      <c r="D40" s="152"/>
      <c r="E40" s="189" t="s">
        <v>50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87">
        <v>6</v>
      </c>
      <c r="BC40" s="87">
        <v>5</v>
      </c>
      <c r="BD40" s="87">
        <v>4</v>
      </c>
      <c r="BE40" s="6"/>
    </row>
    <row r="41" spans="1:57" s="3" customFormat="1" ht="24" customHeight="1" x14ac:dyDescent="0.3">
      <c r="A41" s="150"/>
      <c r="B41" s="151"/>
      <c r="C41" s="151"/>
      <c r="D41" s="152"/>
      <c r="E41" s="189" t="s">
        <v>54</v>
      </c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87"/>
      <c r="BC41" s="87">
        <v>1</v>
      </c>
      <c r="BD41" s="87"/>
      <c r="BE41" s="6"/>
    </row>
    <row r="42" spans="1:57" s="1" customFormat="1" ht="9" customHeight="1" x14ac:dyDescent="0.4">
      <c r="A42" s="39"/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0"/>
    </row>
    <row r="43" spans="1:57" s="63" customFormat="1" ht="30.75" x14ac:dyDescent="0.45">
      <c r="A43" s="186" t="s">
        <v>97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186" t="s">
        <v>120</v>
      </c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</row>
    <row r="44" spans="1:57" s="63" customFormat="1" ht="23.25" customHeight="1" x14ac:dyDescent="0.4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</row>
    <row r="45" spans="1:57" s="63" customFormat="1" ht="31.5" customHeight="1" x14ac:dyDescent="0.45">
      <c r="A45" s="186" t="s">
        <v>108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186" t="s">
        <v>120</v>
      </c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</row>
    <row r="46" spans="1:57" s="63" customFormat="1" ht="21.75" customHeight="1" x14ac:dyDescent="0.4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</row>
    <row r="47" spans="1:57" s="63" customFormat="1" ht="30.75" x14ac:dyDescent="0.45">
      <c r="A47" s="186" t="s">
        <v>98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186" t="s">
        <v>109</v>
      </c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</row>
  </sheetData>
  <mergeCells count="353">
    <mergeCell ref="A43:O43"/>
    <mergeCell ref="A45:O45"/>
    <mergeCell ref="A47:T47"/>
    <mergeCell ref="AR43:BD43"/>
    <mergeCell ref="AR45:BD45"/>
    <mergeCell ref="AR47:BD47"/>
    <mergeCell ref="B42:BD42"/>
    <mergeCell ref="AI39:AK39"/>
    <mergeCell ref="AL39:AN39"/>
    <mergeCell ref="AO39:AQ39"/>
    <mergeCell ref="AR39:AT39"/>
    <mergeCell ref="AU39:AW39"/>
    <mergeCell ref="AY39:BA39"/>
    <mergeCell ref="A39:Y39"/>
    <mergeCell ref="Z39:AA39"/>
    <mergeCell ref="AB39:AC39"/>
    <mergeCell ref="AD39:AE39"/>
    <mergeCell ref="AF39:AH39"/>
    <mergeCell ref="A40:D40"/>
    <mergeCell ref="E40:BA40"/>
    <mergeCell ref="A41:D41"/>
    <mergeCell ref="E41:BA41"/>
    <mergeCell ref="A38:B38"/>
    <mergeCell ref="C38:D38"/>
    <mergeCell ref="E38:Y38"/>
    <mergeCell ref="Z38:AA38"/>
    <mergeCell ref="AB38:AC38"/>
    <mergeCell ref="AD38:AE38"/>
    <mergeCell ref="AF38:AH38"/>
    <mergeCell ref="AI38:AK38"/>
    <mergeCell ref="AL38:AN38"/>
    <mergeCell ref="AO38:AQ38"/>
    <mergeCell ref="AR38:AT38"/>
    <mergeCell ref="AU38:AW38"/>
    <mergeCell ref="AY38:BA38"/>
    <mergeCell ref="AL37:AN37"/>
    <mergeCell ref="AO37:AQ37"/>
    <mergeCell ref="AR37:AT37"/>
    <mergeCell ref="AU37:AW37"/>
    <mergeCell ref="AY37:BA37"/>
    <mergeCell ref="A37:B37"/>
    <mergeCell ref="C37:D37"/>
    <mergeCell ref="E37:Y37"/>
    <mergeCell ref="Z37:AA37"/>
    <mergeCell ref="AB37:AC37"/>
    <mergeCell ref="AD37:AE37"/>
    <mergeCell ref="AF37:AH37"/>
    <mergeCell ref="AI37:AK37"/>
    <mergeCell ref="AD36:AE36"/>
    <mergeCell ref="AF36:AH36"/>
    <mergeCell ref="AI36:AK36"/>
    <mergeCell ref="AL35:AN35"/>
    <mergeCell ref="AO35:AQ35"/>
    <mergeCell ref="AR35:AT35"/>
    <mergeCell ref="AU35:AW35"/>
    <mergeCell ref="AY35:BA35"/>
    <mergeCell ref="A36:B36"/>
    <mergeCell ref="C36:D36"/>
    <mergeCell ref="E36:Y36"/>
    <mergeCell ref="Z36:AA36"/>
    <mergeCell ref="AB36:AC36"/>
    <mergeCell ref="AU36:AW36"/>
    <mergeCell ref="AY36:BA36"/>
    <mergeCell ref="AL36:AN36"/>
    <mergeCell ref="AO36:AQ36"/>
    <mergeCell ref="AR36:AT36"/>
    <mergeCell ref="A35:B35"/>
    <mergeCell ref="C35:D35"/>
    <mergeCell ref="E35:Y35"/>
    <mergeCell ref="Z35:AA35"/>
    <mergeCell ref="AB35:AC35"/>
    <mergeCell ref="AD35:AE35"/>
    <mergeCell ref="AF35:AH35"/>
    <mergeCell ref="AI35:AK35"/>
    <mergeCell ref="AD34:AE34"/>
    <mergeCell ref="AF34:AH34"/>
    <mergeCell ref="AI34:AK34"/>
    <mergeCell ref="AU33:AW33"/>
    <mergeCell ref="AY33:BA33"/>
    <mergeCell ref="A34:B34"/>
    <mergeCell ref="C34:D34"/>
    <mergeCell ref="E34:Y34"/>
    <mergeCell ref="Z34:AA34"/>
    <mergeCell ref="AB34:AC34"/>
    <mergeCell ref="AU34:AW34"/>
    <mergeCell ref="AY34:BA34"/>
    <mergeCell ref="AL34:AN34"/>
    <mergeCell ref="AO34:AQ34"/>
    <mergeCell ref="AR34:AT34"/>
    <mergeCell ref="A32:B32"/>
    <mergeCell ref="C32:D32"/>
    <mergeCell ref="E32:Y32"/>
    <mergeCell ref="Z32:AA32"/>
    <mergeCell ref="AB32:AC32"/>
    <mergeCell ref="AU32:AW32"/>
    <mergeCell ref="AY32:BA32"/>
    <mergeCell ref="A33:B33"/>
    <mergeCell ref="C33:D33"/>
    <mergeCell ref="E33:Y33"/>
    <mergeCell ref="Z33:AA33"/>
    <mergeCell ref="AB33:AC33"/>
    <mergeCell ref="AD33:AE33"/>
    <mergeCell ref="AF33:AH33"/>
    <mergeCell ref="AI33:AK33"/>
    <mergeCell ref="AD32:AE32"/>
    <mergeCell ref="AF32:AH32"/>
    <mergeCell ref="AI32:AK32"/>
    <mergeCell ref="AL32:AN32"/>
    <mergeCell ref="AO32:AQ32"/>
    <mergeCell ref="AR32:AT32"/>
    <mergeCell ref="AL33:AN33"/>
    <mergeCell ref="AO33:AQ33"/>
    <mergeCell ref="AR33:AT33"/>
    <mergeCell ref="C27:D27"/>
    <mergeCell ref="E27:Y27"/>
    <mergeCell ref="Z27:AA27"/>
    <mergeCell ref="AB27:AC27"/>
    <mergeCell ref="AD27:AE27"/>
    <mergeCell ref="AO28:AQ28"/>
    <mergeCell ref="AR28:AT28"/>
    <mergeCell ref="A31:BD31"/>
    <mergeCell ref="AF29:AH29"/>
    <mergeCell ref="AI29:AK29"/>
    <mergeCell ref="AL29:AN29"/>
    <mergeCell ref="AO29:AQ29"/>
    <mergeCell ref="AR29:AT29"/>
    <mergeCell ref="AU29:AW29"/>
    <mergeCell ref="AU28:AW28"/>
    <mergeCell ref="AY28:BA28"/>
    <mergeCell ref="A29:B29"/>
    <mergeCell ref="C29:D29"/>
    <mergeCell ref="E29:Y29"/>
    <mergeCell ref="Z29:AA29"/>
    <mergeCell ref="AB29:AC29"/>
    <mergeCell ref="AD29:AE29"/>
    <mergeCell ref="AY29:BA29"/>
    <mergeCell ref="A30:BD30"/>
    <mergeCell ref="A26:BD26"/>
    <mergeCell ref="AD25:AE25"/>
    <mergeCell ref="AF25:AH25"/>
    <mergeCell ref="AI25:AK25"/>
    <mergeCell ref="AL25:AN25"/>
    <mergeCell ref="AO25:AQ25"/>
    <mergeCell ref="AR25:AT25"/>
    <mergeCell ref="AY27:BA27"/>
    <mergeCell ref="A28:B28"/>
    <mergeCell ref="C28:D28"/>
    <mergeCell ref="E28:Y28"/>
    <mergeCell ref="Z28:AA28"/>
    <mergeCell ref="AB28:AC28"/>
    <mergeCell ref="AD28:AE28"/>
    <mergeCell ref="AF28:AH28"/>
    <mergeCell ref="AI28:AK28"/>
    <mergeCell ref="AL28:AN28"/>
    <mergeCell ref="AF27:AH27"/>
    <mergeCell ref="AI27:AK27"/>
    <mergeCell ref="AL27:AN27"/>
    <mergeCell ref="AO27:AQ27"/>
    <mergeCell ref="AR27:AT27"/>
    <mergeCell ref="AU27:AW27"/>
    <mergeCell ref="A27:B27"/>
    <mergeCell ref="AL24:AN24"/>
    <mergeCell ref="AO24:AQ24"/>
    <mergeCell ref="AR24:AT24"/>
    <mergeCell ref="AU24:AW24"/>
    <mergeCell ref="AY24:BA24"/>
    <mergeCell ref="A25:B25"/>
    <mergeCell ref="C25:D25"/>
    <mergeCell ref="E25:Y25"/>
    <mergeCell ref="Z25:AA25"/>
    <mergeCell ref="AB25:AC25"/>
    <mergeCell ref="A24:B24"/>
    <mergeCell ref="C24:D24"/>
    <mergeCell ref="E24:Y24"/>
    <mergeCell ref="Z24:AA24"/>
    <mergeCell ref="AB24:AC24"/>
    <mergeCell ref="AD24:AE24"/>
    <mergeCell ref="AF24:AH24"/>
    <mergeCell ref="AI24:AK24"/>
    <mergeCell ref="AU25:AW25"/>
    <mergeCell ref="AY25:BA25"/>
    <mergeCell ref="A21:B21"/>
    <mergeCell ref="C21:D21"/>
    <mergeCell ref="E21:Y21"/>
    <mergeCell ref="Z21:AA21"/>
    <mergeCell ref="AB21:AC21"/>
    <mergeCell ref="AD21:AE21"/>
    <mergeCell ref="AF21:AH21"/>
    <mergeCell ref="AI21:AK21"/>
    <mergeCell ref="AL21:AN21"/>
    <mergeCell ref="AO22:AQ22"/>
    <mergeCell ref="AR22:AT22"/>
    <mergeCell ref="A23:BD23"/>
    <mergeCell ref="A22:B22"/>
    <mergeCell ref="C22:D22"/>
    <mergeCell ref="E22:Y22"/>
    <mergeCell ref="Z22:AA22"/>
    <mergeCell ref="AF22:AH22"/>
    <mergeCell ref="AI22:AK22"/>
    <mergeCell ref="AL22:AN22"/>
    <mergeCell ref="AU22:AW22"/>
    <mergeCell ref="AY22:BA22"/>
    <mergeCell ref="AB22:AC22"/>
    <mergeCell ref="AD22:AE22"/>
    <mergeCell ref="AO21:AQ21"/>
    <mergeCell ref="AR21:AT21"/>
    <mergeCell ref="AU21:AW21"/>
    <mergeCell ref="AO20:AQ20"/>
    <mergeCell ref="AR20:AT20"/>
    <mergeCell ref="AU20:AW20"/>
    <mergeCell ref="E19:Y19"/>
    <mergeCell ref="E20:Y20"/>
    <mergeCell ref="AY19:BA19"/>
    <mergeCell ref="AF19:AH19"/>
    <mergeCell ref="AI19:AK19"/>
    <mergeCell ref="AL19:AN19"/>
    <mergeCell ref="AF20:AH20"/>
    <mergeCell ref="AI20:AK20"/>
    <mergeCell ref="AL20:AN20"/>
    <mergeCell ref="AY20:BA20"/>
    <mergeCell ref="AO19:AQ19"/>
    <mergeCell ref="AR19:AT19"/>
    <mergeCell ref="AU19:AW19"/>
    <mergeCell ref="AY21:BA21"/>
    <mergeCell ref="A20:B20"/>
    <mergeCell ref="C20:D20"/>
    <mergeCell ref="Z20:AA20"/>
    <mergeCell ref="AB20:AC20"/>
    <mergeCell ref="AD20:AE20"/>
    <mergeCell ref="A19:B19"/>
    <mergeCell ref="C19:D19"/>
    <mergeCell ref="Z19:AA19"/>
    <mergeCell ref="AB19:AC19"/>
    <mergeCell ref="AD19:AE19"/>
    <mergeCell ref="A18:B18"/>
    <mergeCell ref="C18:D18"/>
    <mergeCell ref="E16:Y16"/>
    <mergeCell ref="Z18:AA18"/>
    <mergeCell ref="AB18:AC18"/>
    <mergeCell ref="AD18:AE18"/>
    <mergeCell ref="AY18:BA18"/>
    <mergeCell ref="AF18:AH18"/>
    <mergeCell ref="AI18:AK18"/>
    <mergeCell ref="AL18:AN18"/>
    <mergeCell ref="AO18:AQ18"/>
    <mergeCell ref="AR18:AT18"/>
    <mergeCell ref="AU18:AW18"/>
    <mergeCell ref="A17:B17"/>
    <mergeCell ref="C17:D17"/>
    <mergeCell ref="E18:Y18"/>
    <mergeCell ref="AI17:AK17"/>
    <mergeCell ref="AL17:AN17"/>
    <mergeCell ref="E17:Y17"/>
    <mergeCell ref="AY16:BA16"/>
    <mergeCell ref="AU16:AW16"/>
    <mergeCell ref="AU17:AW17"/>
    <mergeCell ref="AY17:BA17"/>
    <mergeCell ref="Z17:AA17"/>
    <mergeCell ref="AO17:AQ17"/>
    <mergeCell ref="AR17:AT17"/>
    <mergeCell ref="A16:B16"/>
    <mergeCell ref="C16:D16"/>
    <mergeCell ref="Z16:AA16"/>
    <mergeCell ref="AB16:AC16"/>
    <mergeCell ref="AD16:AE16"/>
    <mergeCell ref="AF16:AH16"/>
    <mergeCell ref="AI16:AK16"/>
    <mergeCell ref="AL16:AN16"/>
    <mergeCell ref="AO16:AQ16"/>
    <mergeCell ref="AR16:AT16"/>
    <mergeCell ref="AB17:AC17"/>
    <mergeCell ref="AD17:AE17"/>
    <mergeCell ref="AF17:AH17"/>
    <mergeCell ref="AR14:AT14"/>
    <mergeCell ref="AU14:AW14"/>
    <mergeCell ref="AY14:BA14"/>
    <mergeCell ref="AF13:AH13"/>
    <mergeCell ref="AI13:AK13"/>
    <mergeCell ref="A15:B15"/>
    <mergeCell ref="C15:D15"/>
    <mergeCell ref="E15:Y15"/>
    <mergeCell ref="Z15:AA15"/>
    <mergeCell ref="AB15:AC15"/>
    <mergeCell ref="AD15:AE15"/>
    <mergeCell ref="AF15:AH15"/>
    <mergeCell ref="AI15:AK15"/>
    <mergeCell ref="AL15:AN15"/>
    <mergeCell ref="AO15:AQ15"/>
    <mergeCell ref="AR15:AT15"/>
    <mergeCell ref="AU15:AW15"/>
    <mergeCell ref="AY15:BA15"/>
    <mergeCell ref="A11:BD11"/>
    <mergeCell ref="A12:B14"/>
    <mergeCell ref="C12:D14"/>
    <mergeCell ref="E12:Y14"/>
    <mergeCell ref="Z12:AA12"/>
    <mergeCell ref="AB12:AC14"/>
    <mergeCell ref="AD12:AE14"/>
    <mergeCell ref="AF12:AH12"/>
    <mergeCell ref="AI12:AK12"/>
    <mergeCell ref="AL12:AN12"/>
    <mergeCell ref="AY12:BA12"/>
    <mergeCell ref="Z13:AA13"/>
    <mergeCell ref="AL13:AN13"/>
    <mergeCell ref="AO13:AQ13"/>
    <mergeCell ref="AR13:AT13"/>
    <mergeCell ref="AU13:AW13"/>
    <mergeCell ref="AY13:BA13"/>
    <mergeCell ref="Z14:AA14"/>
    <mergeCell ref="AF14:AH14"/>
    <mergeCell ref="AI14:AK14"/>
    <mergeCell ref="AL14:AN14"/>
    <mergeCell ref="AO14:AQ14"/>
    <mergeCell ref="AU12:AW12"/>
    <mergeCell ref="AO12:AQ12"/>
    <mergeCell ref="C9:D9"/>
    <mergeCell ref="E9:Y9"/>
    <mergeCell ref="Z9:AA9"/>
    <mergeCell ref="AB9:AC9"/>
    <mergeCell ref="AD9:AE9"/>
    <mergeCell ref="AF9:AH9"/>
    <mergeCell ref="AI9:AK9"/>
    <mergeCell ref="AL9:AN9"/>
    <mergeCell ref="Z4:AA8"/>
    <mergeCell ref="AB4:AC8"/>
    <mergeCell ref="AD4:AE8"/>
    <mergeCell ref="AI4:AK8"/>
    <mergeCell ref="AL4:AX4"/>
    <mergeCell ref="AO5:AX5"/>
    <mergeCell ref="AR12:AT12"/>
    <mergeCell ref="AX6:AX8"/>
    <mergeCell ref="AO9:AQ9"/>
    <mergeCell ref="AR9:AT9"/>
    <mergeCell ref="AU9:AW9"/>
    <mergeCell ref="A1:BD1"/>
    <mergeCell ref="A2:B8"/>
    <mergeCell ref="C2:D8"/>
    <mergeCell ref="E2:Y8"/>
    <mergeCell ref="Z2:AE3"/>
    <mergeCell ref="AF2:AH8"/>
    <mergeCell ref="AI2:BA3"/>
    <mergeCell ref="BB2:BD3"/>
    <mergeCell ref="BB4:BC4"/>
    <mergeCell ref="AL5:AN8"/>
    <mergeCell ref="BB5:BD5"/>
    <mergeCell ref="AO6:AQ8"/>
    <mergeCell ref="AR6:AT8"/>
    <mergeCell ref="AU6:AW8"/>
    <mergeCell ref="AY4:BA8"/>
    <mergeCell ref="AY9:BA9"/>
    <mergeCell ref="A10:BD10"/>
    <mergeCell ref="BB7:BD7"/>
    <mergeCell ref="A9:B9"/>
  </mergeCells>
  <phoneticPr fontId="20" type="noConversion"/>
  <printOptions horizontalCentered="1"/>
  <pageMargins left="0.19685039370078741" right="0.19685039370078741" top="0.23622047244094491" bottom="0.15748031496062992" header="0.19685039370078741" footer="0.15748031496062992"/>
  <pageSetup paperSize="9" scale="46" orientation="landscape" r:id="rId1"/>
  <colBreaks count="1" manualBreakCount="1">
    <brk id="5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Титулка</vt:lpstr>
      <vt:lpstr>План ОП</vt:lpstr>
      <vt:lpstr>'План ОП'!Область_друку</vt:lpstr>
      <vt:lpstr>Титулка!Область_друку</vt:lpstr>
    </vt:vector>
  </TitlesOfParts>
  <Company>ХТЭИ КНТЭУ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VTZN-2</cp:lastModifiedBy>
  <cp:lastPrinted>2025-04-29T08:20:26Z</cp:lastPrinted>
  <dcterms:created xsi:type="dcterms:W3CDTF">2006-12-19T08:51:19Z</dcterms:created>
  <dcterms:modified xsi:type="dcterms:W3CDTF">2025-04-29T08:20:50Z</dcterms:modified>
</cp:coreProperties>
</file>