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atalieivanytska/Desktop/"/>
    </mc:Choice>
  </mc:AlternateContent>
  <xr:revisionPtr revIDLastSave="0" documentId="8_{76F5ED35-5600-C841-8737-EBB5DDFD8314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Титулка" sheetId="25" r:id="rId1"/>
    <sheet name="План ОП" sheetId="26" r:id="rId2"/>
  </sheets>
  <externalReferences>
    <externalReference r:id="rId3"/>
    <externalReference r:id="rId4"/>
    <externalReference r:id="rId5"/>
  </externalReferences>
  <definedNames>
    <definedName name="_xlnm._FilterDatabase" localSheetId="1" hidden="1">'План ОП'!$A$9:$BM$85</definedName>
    <definedName name="_xlnm._FilterDatabase" localSheetId="0" hidden="1">Титулка!#REF!</definedName>
    <definedName name="a">(#REF!,#REF!)</definedName>
    <definedName name="Excel_BuiltIn__FilterDatabase_1">[1]План!#REF!</definedName>
    <definedName name="Excel_BuiltIn_Print_Area_1">([1]План!#REF!,[1]План!$A$2:$P$87)</definedName>
    <definedName name="_xlnm.Print_Area" localSheetId="1">'План ОП'!$A$1:$BI$92</definedName>
    <definedName name="_xlnm.Print_Area" localSheetId="0">Титулка!$A$1:$BJ$33</definedName>
    <definedName name="year1">2018</definedName>
    <definedName name="year2">year1+1</definedName>
    <definedName name="year222">year1+2</definedName>
    <definedName name="year3">year1+2</definedName>
    <definedName name="year4">year1+3</definedName>
    <definedName name="year5">year1+4</definedName>
    <definedName name="аудбак">24</definedName>
    <definedName name="аудмаг">18</definedName>
    <definedName name="год1">2014</definedName>
    <definedName name="год2">2015</definedName>
    <definedName name="год3">2016</definedName>
    <definedName name="год4">2017</definedName>
    <definedName name="год5">2018</definedName>
    <definedName name="годА1">'[2]План магістр ОАУБ'!$G$21</definedName>
    <definedName name="годА2">'[2]План магістр ОАУБ'!$G$44</definedName>
    <definedName name="годА3">'[2]План магістр ОАУБ'!$G$61</definedName>
    <definedName name="иаф">#N/A</definedName>
    <definedName name="ирина2">сембак1</definedName>
    <definedName name="кредит1">30</definedName>
    <definedName name="плани7">сембак2</definedName>
    <definedName name="ркіркцц">#N/A</definedName>
    <definedName name="сембак1">17</definedName>
    <definedName name="сембак1с">2</definedName>
    <definedName name="сембак1т">15</definedName>
    <definedName name="сембак2">20</definedName>
    <definedName name="сембак2с">3</definedName>
    <definedName name="сембак2т">17</definedName>
    <definedName name="сембак3">17</definedName>
    <definedName name="сембак3т">15</definedName>
    <definedName name="сембак4">20</definedName>
    <definedName name="сембак4т">17</definedName>
    <definedName name="сембак5">17</definedName>
    <definedName name="сембак5т">15</definedName>
    <definedName name="сембак6">20</definedName>
    <definedName name="сембак6т">17</definedName>
    <definedName name="сембак7">17</definedName>
    <definedName name="сембак7т">15</definedName>
    <definedName name="сембак8">20</definedName>
    <definedName name="сембак8ат">2</definedName>
    <definedName name="сембак8пр">4</definedName>
    <definedName name="сембак8т">11</definedName>
    <definedName name="сембак8тр">[3]Графік!$BN$16</definedName>
    <definedName name="семмаг1">17</definedName>
    <definedName name="семмаг1т">15</definedName>
    <definedName name="семмаг2">20</definedName>
    <definedName name="семмаг2пр">6</definedName>
    <definedName name="семмаг2т">11</definedName>
    <definedName name="семмаг3">20</definedName>
    <definedName name="семмаг3ат">2</definedName>
    <definedName name="семмаг3дип">10</definedName>
    <definedName name="семмаг3пр">4</definedName>
    <definedName name="семмаг3т">5</definedName>
    <definedName name="Спец1">"Облік і аудит в підприємництві"</definedName>
    <definedName name="спец1к">"ОАП"</definedName>
    <definedName name="Спец2">"Управління інформаційними ресурсами в обліку"</definedName>
    <definedName name="спец2к">"УІРО"</definedName>
    <definedName name="Спец3">"Оцінювання у бухгалтерському обліку"</definedName>
    <definedName name="спец3к">"ОБО"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61" i="26" l="1"/>
  <c r="AY12" i="26"/>
  <c r="AY24" i="26" s="1"/>
  <c r="AL13" i="26"/>
  <c r="AL14" i="26"/>
  <c r="AL15" i="26"/>
  <c r="AL16" i="26"/>
  <c r="AL24" i="26" s="1"/>
  <c r="AL61" i="26" s="1"/>
  <c r="AL17" i="26"/>
  <c r="AL12" i="26"/>
  <c r="AO24" i="26"/>
  <c r="AU24" i="26"/>
  <c r="AU40" i="26"/>
  <c r="AU45" i="26"/>
  <c r="AU46" i="26"/>
  <c r="AU47" i="26"/>
  <c r="AU48" i="26"/>
  <c r="AU49" i="26"/>
  <c r="AU42" i="26"/>
  <c r="AU43" i="26"/>
  <c r="AU44" i="26"/>
  <c r="AU41" i="26"/>
  <c r="AI24" i="26"/>
  <c r="BB61" i="26"/>
  <c r="AF61" i="26"/>
  <c r="BC83" i="26"/>
  <c r="BD83" i="26"/>
  <c r="BE83" i="26"/>
  <c r="BF83" i="26"/>
  <c r="BG83" i="26"/>
  <c r="BH83" i="26"/>
  <c r="BB83" i="26"/>
  <c r="BE82" i="26"/>
  <c r="BF82" i="26"/>
  <c r="BG82" i="26"/>
  <c r="BH82" i="26"/>
  <c r="BI82" i="26"/>
  <c r="BE81" i="26"/>
  <c r="BF81" i="26"/>
  <c r="BG81" i="26"/>
  <c r="BH81" i="26"/>
  <c r="BI81" i="26"/>
  <c r="BB54" i="26"/>
  <c r="BC54" i="26"/>
  <c r="BD54" i="26"/>
  <c r="BE54" i="26"/>
  <c r="BF54" i="26"/>
  <c r="BG54" i="26"/>
  <c r="BH54" i="26"/>
  <c r="BI54" i="26"/>
  <c r="AO54" i="26"/>
  <c r="AU54" i="26"/>
  <c r="AU26" i="26"/>
  <c r="AU28" i="26"/>
  <c r="AU29" i="26"/>
  <c r="AU30" i="26"/>
  <c r="AU31" i="26"/>
  <c r="AU32" i="26"/>
  <c r="AU33" i="26"/>
  <c r="AU34" i="26"/>
  <c r="AU27" i="26"/>
  <c r="AL45" i="26"/>
  <c r="AL40" i="26"/>
  <c r="AL26" i="26"/>
  <c r="AL28" i="26"/>
  <c r="AL29" i="26"/>
  <c r="AL30" i="26"/>
  <c r="AL31" i="26"/>
  <c r="AL32" i="26"/>
  <c r="AL33" i="26"/>
  <c r="AL34" i="26"/>
  <c r="AL35" i="26"/>
  <c r="AL36" i="26"/>
  <c r="AL37" i="26"/>
  <c r="AL38" i="26"/>
  <c r="AL39" i="26"/>
  <c r="AL41" i="26"/>
  <c r="AL42" i="26"/>
  <c r="AL43" i="26"/>
  <c r="AL44" i="26"/>
  <c r="AL46" i="26"/>
  <c r="AL47" i="26"/>
  <c r="AL48" i="26"/>
  <c r="AL49" i="26"/>
  <c r="AL50" i="26"/>
  <c r="AL51" i="26"/>
  <c r="AL52" i="26"/>
  <c r="AL53" i="26"/>
  <c r="AL27" i="26"/>
  <c r="AU61" i="26" l="1"/>
  <c r="AO61" i="26"/>
  <c r="AF24" i="26"/>
  <c r="AI54" i="26"/>
  <c r="AF54" i="26"/>
  <c r="Z83" i="26"/>
  <c r="Z61" i="26"/>
  <c r="AI26" i="26"/>
  <c r="AI12" i="26" l="1"/>
  <c r="AI40" i="26"/>
  <c r="AY40" i="26" s="1"/>
  <c r="AI41" i="26"/>
  <c r="AY41" i="26" s="1"/>
  <c r="AI42" i="26"/>
  <c r="AY42" i="26" s="1"/>
  <c r="AI43" i="26"/>
  <c r="AY43" i="26" s="1"/>
  <c r="AI44" i="26"/>
  <c r="AY44" i="26" s="1"/>
  <c r="AI46" i="26"/>
  <c r="AY46" i="26" s="1"/>
  <c r="AI47" i="26"/>
  <c r="AY47" i="26" s="1"/>
  <c r="AI48" i="26"/>
  <c r="AY48" i="26" s="1"/>
  <c r="AI49" i="26"/>
  <c r="AY49" i="26" s="1"/>
  <c r="AI28" i="26" l="1"/>
  <c r="AI29" i="26"/>
  <c r="AI27" i="26"/>
  <c r="AI30" i="26"/>
  <c r="AI31" i="26"/>
  <c r="AY31" i="26"/>
  <c r="AI32" i="26"/>
  <c r="AY32" i="26"/>
  <c r="BC31" i="25"/>
  <c r="BD31" i="25"/>
  <c r="BE31" i="25"/>
  <c r="BG31" i="25"/>
  <c r="BI31" i="25"/>
  <c r="BJ19" i="25"/>
  <c r="BJ22" i="25"/>
  <c r="BJ25" i="25"/>
  <c r="BJ28" i="25"/>
  <c r="AF81" i="26"/>
  <c r="AL81" i="26"/>
  <c r="AI60" i="26"/>
  <c r="AY60" i="26" s="1"/>
  <c r="BD66" i="26"/>
  <c r="AL66" i="26"/>
  <c r="AF66" i="26"/>
  <c r="AI69" i="26"/>
  <c r="AI70" i="26"/>
  <c r="AI71" i="26"/>
  <c r="AI72" i="26"/>
  <c r="AI73" i="26"/>
  <c r="AI74" i="26"/>
  <c r="AI75" i="26"/>
  <c r="AI76" i="26"/>
  <c r="AI77" i="26"/>
  <c r="AI78" i="26"/>
  <c r="AI79" i="26"/>
  <c r="AI80" i="26"/>
  <c r="AI68" i="26"/>
  <c r="AI65" i="26"/>
  <c r="AI64" i="26"/>
  <c r="AI57" i="26"/>
  <c r="AI56" i="26"/>
  <c r="AI53" i="26"/>
  <c r="AY53" i="26" s="1"/>
  <c r="AL54" i="26"/>
  <c r="BD24" i="26"/>
  <c r="BE24" i="26"/>
  <c r="BB24" i="26"/>
  <c r="AI16" i="26"/>
  <c r="AI13" i="26"/>
  <c r="BJ31" i="25" l="1"/>
  <c r="AY29" i="26"/>
  <c r="AY28" i="26"/>
  <c r="AY30" i="26"/>
  <c r="BD82" i="26"/>
  <c r="AY27" i="26"/>
  <c r="AI81" i="26"/>
  <c r="AL82" i="26"/>
  <c r="AF82" i="26"/>
  <c r="AI66" i="26"/>
  <c r="AI82" i="26" l="1"/>
  <c r="AY80" i="26"/>
  <c r="AY79" i="26"/>
  <c r="AY78" i="26"/>
  <c r="AY77" i="26"/>
  <c r="AY76" i="26"/>
  <c r="AY75" i="26"/>
  <c r="AY74" i="26"/>
  <c r="AY73" i="26"/>
  <c r="AY72" i="26"/>
  <c r="AY71" i="26"/>
  <c r="AY70" i="26"/>
  <c r="AY69" i="26"/>
  <c r="AY68" i="26"/>
  <c r="AY65" i="26"/>
  <c r="AY64" i="26"/>
  <c r="AI58" i="26"/>
  <c r="AY58" i="26" s="1"/>
  <c r="AF58" i="26"/>
  <c r="AY56" i="26"/>
  <c r="BH61" i="26"/>
  <c r="BG61" i="26"/>
  <c r="AI52" i="26"/>
  <c r="AI51" i="26"/>
  <c r="AY51" i="26" s="1"/>
  <c r="AI50" i="26"/>
  <c r="AY50" i="26" s="1"/>
  <c r="AI45" i="26"/>
  <c r="AY45" i="26" s="1"/>
  <c r="AI39" i="26"/>
  <c r="AI38" i="26"/>
  <c r="AY38" i="26" s="1"/>
  <c r="AI37" i="26"/>
  <c r="AI36" i="26"/>
  <c r="AI35" i="26"/>
  <c r="AI34" i="26"/>
  <c r="AI33" i="26"/>
  <c r="AI17" i="26"/>
  <c r="AI15" i="26"/>
  <c r="AI14" i="26"/>
  <c r="AY13" i="26"/>
  <c r="AY81" i="26" l="1"/>
  <c r="AY66" i="26"/>
  <c r="AY82" i="26" s="1"/>
  <c r="AY15" i="26"/>
  <c r="BF61" i="26"/>
  <c r="BC24" i="26"/>
  <c r="AY16" i="26"/>
  <c r="AY34" i="26"/>
  <c r="AO83" i="26"/>
  <c r="AY39" i="26"/>
  <c r="AY17" i="26"/>
  <c r="AY35" i="26"/>
  <c r="AY37" i="26"/>
  <c r="AF83" i="26"/>
  <c r="AY14" i="26"/>
  <c r="AI19" i="26"/>
  <c r="BD61" i="26"/>
  <c r="AY36" i="26"/>
  <c r="AY52" i="26"/>
  <c r="BI61" i="26"/>
  <c r="BI83" i="26" s="1"/>
  <c r="AL19" i="26"/>
  <c r="AY61" i="26" l="1"/>
  <c r="BC61" i="26"/>
  <c r="BE61" i="26"/>
  <c r="AI83" i="26"/>
  <c r="A15" i="25" l="1"/>
  <c r="D17" i="25" l="1"/>
  <c r="E17" i="25" s="1"/>
  <c r="F17" i="25" s="1"/>
  <c r="G17" i="25" s="1"/>
  <c r="H17" i="25" s="1"/>
  <c r="I17" i="25" s="1"/>
  <c r="J17" i="25" s="1"/>
  <c r="K17" i="25" s="1"/>
  <c r="L17" i="25" s="1"/>
  <c r="M17" i="25" s="1"/>
  <c r="N17" i="25" s="1"/>
  <c r="O17" i="25" s="1"/>
  <c r="P17" i="25" s="1"/>
  <c r="Q17" i="25" s="1"/>
  <c r="R17" i="25" s="1"/>
  <c r="S17" i="25" s="1"/>
  <c r="T17" i="25" s="1"/>
  <c r="U17" i="25" s="1"/>
  <c r="V17" i="25" s="1"/>
  <c r="W17" i="25" s="1"/>
  <c r="X17" i="25" s="1"/>
  <c r="Y17" i="25" s="1"/>
  <c r="Z17" i="25" s="1"/>
  <c r="AA17" i="25" s="1"/>
  <c r="AB17" i="25" s="1"/>
  <c r="AC17" i="25" s="1"/>
  <c r="AD17" i="25" s="1"/>
  <c r="AE17" i="25" s="1"/>
  <c r="AF17" i="25" s="1"/>
  <c r="AG17" i="25" s="1"/>
  <c r="AH17" i="25" s="1"/>
  <c r="AI17" i="25" s="1"/>
  <c r="AJ17" i="25" s="1"/>
  <c r="AK17" i="25" s="1"/>
  <c r="AL17" i="25" s="1"/>
  <c r="AM17" i="25" s="1"/>
  <c r="AN17" i="25" s="1"/>
  <c r="AO17" i="25" s="1"/>
  <c r="AP17" i="25" s="1"/>
  <c r="AQ17" i="25" s="1"/>
  <c r="AR17" i="25" s="1"/>
  <c r="AS17" i="25" s="1"/>
  <c r="AT17" i="25" s="1"/>
  <c r="AU17" i="25" s="1"/>
  <c r="AV17" i="25" s="1"/>
  <c r="AW17" i="25" s="1"/>
  <c r="AX17" i="25" s="1"/>
  <c r="AY17" i="25" s="1"/>
  <c r="BA17" i="25" s="1"/>
  <c r="BB17" i="25" s="1"/>
  <c r="AU83" i="26" l="1"/>
  <c r="AY54" i="26"/>
  <c r="AY83" i="26" s="1"/>
  <c r="AY33" i="26"/>
  <c r="AY26" i="26"/>
  <c r="AL83" i="26" l="1"/>
</calcChain>
</file>

<file path=xl/sharedStrings.xml><?xml version="1.0" encoding="utf-8"?>
<sst xmlns="http://schemas.openxmlformats.org/spreadsheetml/2006/main" count="305" uniqueCount="182">
  <si>
    <t>Всього</t>
  </si>
  <si>
    <t>Семестр</t>
  </si>
  <si>
    <t>лекції</t>
  </si>
  <si>
    <t>Загальна кількість</t>
  </si>
  <si>
    <t>Виробнича практика</t>
  </si>
  <si>
    <t>І курс</t>
  </si>
  <si>
    <t>ІІ курс</t>
  </si>
  <si>
    <t>Тижні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</si>
  <si>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</si>
  <si>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</si>
  <si>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</si>
  <si>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</si>
  <si>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</si>
  <si>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</si>
  <si>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</si>
  <si>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</si>
  <si>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</si>
  <si>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</si>
  <si>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</si>
  <si>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</si>
  <si>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</si>
  <si>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::</t>
  </si>
  <si>
    <t>=</t>
  </si>
  <si>
    <t xml:space="preserve"> – теоретичне навчання</t>
  </si>
  <si>
    <t xml:space="preserve"> – екзаменаційна сесія</t>
  </si>
  <si>
    <t xml:space="preserve"> – канікули</t>
  </si>
  <si>
    <t>Теоретичне навчання</t>
  </si>
  <si>
    <t>Екзаменаційні сесії</t>
  </si>
  <si>
    <t>Канікули</t>
  </si>
  <si>
    <t>Код кафедри</t>
  </si>
  <si>
    <t>Х</t>
  </si>
  <si>
    <t>ВІННИЦЬКИЙ ТОРГОВЕЛЬНО-ЕКОНОМІЧНИЙ ІНСТИТУТ</t>
  </si>
  <si>
    <r>
      <t>Ступінь вищої освіти</t>
    </r>
    <r>
      <rPr>
        <u/>
        <sz val="18"/>
        <rFont val="Times New Roman"/>
        <family val="1"/>
        <charset val="204"/>
      </rPr>
      <t/>
    </r>
  </si>
  <si>
    <t>Факультет</t>
  </si>
  <si>
    <t>Розподіл за 
семестрами</t>
  </si>
  <si>
    <t>Кількість годин</t>
  </si>
  <si>
    <t>Заліки</t>
  </si>
  <si>
    <t>Аудиторних</t>
  </si>
  <si>
    <t>у тому числі:</t>
  </si>
  <si>
    <t>Кількість тижнів</t>
  </si>
  <si>
    <t>ОК 1</t>
  </si>
  <si>
    <t>ОК 2</t>
  </si>
  <si>
    <t>ОК 3</t>
  </si>
  <si>
    <t>ОК 4</t>
  </si>
  <si>
    <t>ОК 5</t>
  </si>
  <si>
    <t>ОК 6</t>
  </si>
  <si>
    <t>ОК 7</t>
  </si>
  <si>
    <t>ОК 8</t>
  </si>
  <si>
    <t>ОК 10</t>
  </si>
  <si>
    <t>ОК 11</t>
  </si>
  <si>
    <t>ОК 12</t>
  </si>
  <si>
    <t>ОК 13</t>
  </si>
  <si>
    <t>Всього за обов'язковою частиною</t>
  </si>
  <si>
    <t>ВК 1</t>
  </si>
  <si>
    <t>ВК 2</t>
  </si>
  <si>
    <t>ВК 3</t>
  </si>
  <si>
    <t>ВК 4</t>
  </si>
  <si>
    <t>ВК 5</t>
  </si>
  <si>
    <t>Всього за вибірковою частиною</t>
  </si>
  <si>
    <t>Кількість екзаменів</t>
  </si>
  <si>
    <t xml:space="preserve"> – виробнича практика</t>
  </si>
  <si>
    <t>Екзамени</t>
  </si>
  <si>
    <t>НАВЧАЛЬНИЙ  ПЛАН</t>
  </si>
  <si>
    <t>Кількість заліків</t>
  </si>
  <si>
    <t>СИСТЕМА УПРАВЛІННЯ ЯКІСТЮ</t>
  </si>
  <si>
    <t>Сертифікована на відповідність ДСТУ ISO 9001:2015 (ISO 9001:2015, IDT)</t>
  </si>
  <si>
    <t>//</t>
  </si>
  <si>
    <t xml:space="preserve"> – атестаційний екзамен</t>
  </si>
  <si>
    <t>Атестаційний екзамен</t>
  </si>
  <si>
    <t>Код ОК/ВК</t>
  </si>
  <si>
    <t>ДЕРЖАВНИЙ ТОРГОВЕЛЬНО-ЕКОНОМІЧНИЙ УНІВЕРСИТЕТ</t>
  </si>
  <si>
    <t>Розподіл контактних годин на тиждень за курсами і семестрами</t>
  </si>
  <si>
    <t xml:space="preserve"> 06.03</t>
  </si>
  <si>
    <t xml:space="preserve"> 07.02</t>
  </si>
  <si>
    <t xml:space="preserve"> 08.04</t>
  </si>
  <si>
    <t>Всього тижнів у навчальному році</t>
  </si>
  <si>
    <t>Навчальні роки</t>
  </si>
  <si>
    <t xml:space="preserve"> 07.04</t>
  </si>
  <si>
    <t>2025/2026</t>
  </si>
  <si>
    <t>IІІ</t>
  </si>
  <si>
    <t>2026/2027</t>
  </si>
  <si>
    <t>ІV</t>
  </si>
  <si>
    <t>І</t>
  </si>
  <si>
    <t>ІІ</t>
  </si>
  <si>
    <t>ІІІ курс</t>
  </si>
  <si>
    <t>ІV курс</t>
  </si>
  <si>
    <t>Самостійна
робота</t>
  </si>
  <si>
    <t>Кількість кредитів
ЄКТС</t>
  </si>
  <si>
    <t>Загальний
обсяг</t>
  </si>
  <si>
    <t xml:space="preserve">Спеціальність  </t>
  </si>
  <si>
    <t xml:space="preserve">Освітня програма       </t>
  </si>
  <si>
    <t>ОК 9</t>
  </si>
  <si>
    <t>ОК 15</t>
  </si>
  <si>
    <t>ОК 16</t>
  </si>
  <si>
    <t>ОК 17</t>
  </si>
  <si>
    <t>ОК 18</t>
  </si>
  <si>
    <t>ВК 10</t>
  </si>
  <si>
    <t>ВК 9</t>
  </si>
  <si>
    <t>ВК 8</t>
  </si>
  <si>
    <t>ВК 7</t>
  </si>
  <si>
    <t>ВК 6</t>
  </si>
  <si>
    <t>Галузь знань</t>
  </si>
  <si>
    <t xml:space="preserve">ЗАТВЕРДЖУЮ </t>
  </si>
  <si>
    <t xml:space="preserve">Директор                    </t>
  </si>
  <si>
    <t>Виробнича (переддипломна) практика</t>
  </si>
  <si>
    <t>+</t>
  </si>
  <si>
    <t xml:space="preserve"> – виробнича (переддипломна) практика</t>
  </si>
  <si>
    <t>||</t>
  </si>
  <si>
    <t>підготовка кваліфікаційної роботи та захист</t>
  </si>
  <si>
    <t>КОМПОНЕНТИ 
ОСВІТНЬОЇ ПРОФЕСІЙНОЇ ПРОГРАМИ</t>
  </si>
  <si>
    <t>практичні</t>
  </si>
  <si>
    <t>3 роки 10 місяців</t>
  </si>
  <si>
    <t>50</t>
  </si>
  <si>
    <t xml:space="preserve"> – </t>
  </si>
  <si>
    <t xml:space="preserve">Підготовка кваліфікаційної роботи та захист </t>
  </si>
  <si>
    <t>Примітка: Наведені числа навчальних днів вересня-серпня</t>
  </si>
  <si>
    <t>____________  Наталія ЗАМКОВА</t>
  </si>
  <si>
    <t>(наказ № ___ від  ___ ___ 2025)</t>
  </si>
  <si>
    <t>Бюджет часу (тижні)</t>
  </si>
  <si>
    <t xml:space="preserve">          І. ГРАФІК ОСВІТНЬОГО ПРОЦЕСУ </t>
  </si>
  <si>
    <t>ІІ. ПЛАН ОСВІТНЬОГО ПРОЦЕСУ</t>
  </si>
  <si>
    <t xml:space="preserve">Філософія </t>
  </si>
  <si>
    <t>Основи академічного письма*</t>
  </si>
  <si>
    <t>Фізичне виховання*</t>
  </si>
  <si>
    <t xml:space="preserve">Атестаційний екзамен </t>
  </si>
  <si>
    <t>Вибірковий компонент</t>
  </si>
  <si>
    <t xml:space="preserve">Вибірковий компонент </t>
  </si>
  <si>
    <t>Примітка:  *Позакредитний компонент</t>
  </si>
  <si>
    <t xml:space="preserve">Гарант освітньої програми </t>
  </si>
  <si>
    <t>Начальник навчально-методичного відділу</t>
  </si>
  <si>
    <t>бакалавр</t>
  </si>
  <si>
    <t>2027/2028</t>
  </si>
  <si>
    <t>2028/2029</t>
  </si>
  <si>
    <t>Атестація</t>
  </si>
  <si>
    <t>Інд.-консульт.
робота</t>
  </si>
  <si>
    <t>лабораторні</t>
  </si>
  <si>
    <t>ОБОВ'ЯЗКОВІ КОМПОНЕНТИ</t>
  </si>
  <si>
    <t>ЦИКЛ ЗАГАЛЬНОЇ ПІДГОТОВКИ</t>
  </si>
  <si>
    <t>ЦИКЛ ПРОФЕСІЙНОЇ ПІДГОТОВКИ</t>
  </si>
  <si>
    <t>КР</t>
  </si>
  <si>
    <t>ОК 14</t>
  </si>
  <si>
    <t xml:space="preserve">ПРАКТИЧНА ПІДГОТОВКА </t>
  </si>
  <si>
    <t>АТЕСТАЦІЯ</t>
  </si>
  <si>
    <t>ВИБІРКОВІ КОМПОНЕНТИ</t>
  </si>
  <si>
    <t xml:space="preserve">Всього </t>
  </si>
  <si>
    <t>ВК 11</t>
  </si>
  <si>
    <t>ВК 12</t>
  </si>
  <si>
    <t>ВК 13</t>
  </si>
  <si>
    <t>ВК 14</t>
  </si>
  <si>
    <t>ВК 15</t>
  </si>
  <si>
    <t>Завідувач кафедри</t>
  </si>
  <si>
    <t>Тетяна ШЕВЧУК</t>
  </si>
  <si>
    <t>Ф-М-8.3.02-1</t>
  </si>
  <si>
    <t>B Культура, мистецтво та гуманітарні науки</t>
  </si>
  <si>
    <t>В11 Філологія</t>
  </si>
  <si>
    <t>Германські мови та літератури (переклад включно), перша - англійська</t>
  </si>
  <si>
    <t>В11.041 Германські мови та літератури (переклад включно), перша - англійська</t>
  </si>
  <si>
    <t>Спеціалізація</t>
  </si>
  <si>
    <t xml:space="preserve">обліково-фінансовий </t>
  </si>
  <si>
    <t>В11 – Б – Д – 25</t>
  </si>
  <si>
    <t>Вступ до мовознавства</t>
  </si>
  <si>
    <t>Основи теорії мовної комунікації</t>
  </si>
  <si>
    <t xml:space="preserve">Теорія літератури </t>
  </si>
  <si>
    <t>Українська мова та культура мовлення</t>
  </si>
  <si>
    <t>Демократія: від теорії до практики</t>
  </si>
  <si>
    <t>08.01</t>
  </si>
  <si>
    <t xml:space="preserve">Практичний курс англійської мови </t>
  </si>
  <si>
    <t xml:space="preserve">Зіставна граматика англійської та української мов </t>
  </si>
  <si>
    <t>Історія англійської мови</t>
  </si>
  <si>
    <t xml:space="preserve">Вступ до перекладознавства </t>
  </si>
  <si>
    <t xml:space="preserve">Зіставна лексикологія англійської та української мов </t>
  </si>
  <si>
    <t xml:space="preserve">Практичний курс німецької мови  </t>
  </si>
  <si>
    <t>Практика перекладу з англійської мови</t>
  </si>
  <si>
    <t xml:space="preserve">Історія зарубіжної літератури </t>
  </si>
  <si>
    <t>Автоматизований та машинний переклад і постредагування</t>
  </si>
  <si>
    <t xml:space="preserve">Стилістика англійської мови </t>
  </si>
  <si>
    <t>Основи локалізації</t>
  </si>
  <si>
    <t>Виробнича практика  1</t>
  </si>
  <si>
    <t>Виробнича практика  2</t>
  </si>
  <si>
    <t xml:space="preserve"> Наталія ТИМОЩУК</t>
  </si>
  <si>
    <t>Наталя ІВАНИЦЬКА</t>
  </si>
  <si>
    <t>Лінгвокраїнознавство англомовних країн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</si>
</sst>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3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0"/>
      <name val="Arial Cyr"/>
      <family val="2"/>
      <charset val="204"/>
    </font>
    <font>
      <u/>
      <sz val="18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sz val="12"/>
      <color indexed="62"/>
      <name val="Calibri"/>
      <family val="2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b/>
      <sz val="26"/>
      <name val="Times New Roman"/>
      <family val="1"/>
      <charset val="204"/>
    </font>
    <font>
      <sz val="14"/>
      <name val="Arial Cyr"/>
      <charset val="204"/>
    </font>
    <font>
      <b/>
      <sz val="24"/>
      <name val="Times New Roman"/>
      <family val="1"/>
      <charset val="204"/>
    </font>
    <font>
      <b/>
      <sz val="14"/>
      <name val="Arial Cyr"/>
      <charset val="204"/>
    </font>
    <font>
      <sz val="20"/>
      <name val="Arial Cyr"/>
      <charset val="204"/>
    </font>
    <font>
      <sz val="8"/>
      <name val="Arial Cyr"/>
      <charset val="204"/>
    </font>
    <font>
      <b/>
      <sz val="16"/>
      <name val="Arial Cyr"/>
      <charset val="204"/>
    </font>
    <font>
      <sz val="26"/>
      <name val="Times New Roman"/>
      <family val="1"/>
      <charset val="204"/>
    </font>
    <font>
      <i/>
      <sz val="26"/>
      <name val="Times New Roman"/>
      <family val="1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sz val="10"/>
      <color rgb="FFFF0000"/>
      <name val="Arial Cyr"/>
      <charset val="204"/>
    </font>
    <font>
      <sz val="16"/>
      <color rgb="FFFF0000"/>
      <name val="Times New Roman"/>
      <family val="1"/>
      <charset val="204"/>
    </font>
    <font>
      <b/>
      <u/>
      <sz val="48"/>
      <name val="Times New Roman"/>
      <family val="1"/>
      <charset val="204"/>
    </font>
    <font>
      <i/>
      <sz val="20"/>
      <name val="Times New Roman"/>
      <family val="1"/>
      <charset val="204"/>
    </font>
    <font>
      <sz val="17"/>
      <name val="Times New Roman"/>
      <family val="1"/>
      <charset val="204"/>
    </font>
    <font>
      <sz val="17"/>
      <name val="Arial Cyr"/>
      <charset val="204"/>
    </font>
    <font>
      <b/>
      <sz val="17"/>
      <name val="Times New Roman"/>
      <family val="1"/>
      <charset val="204"/>
    </font>
    <font>
      <b/>
      <i/>
      <sz val="17"/>
      <name val="Times New Roman"/>
      <family val="1"/>
      <charset val="204"/>
    </font>
    <font>
      <i/>
      <sz val="17"/>
      <name val="Times New Roman"/>
      <family val="1"/>
      <charset val="204"/>
    </font>
    <font>
      <sz val="22"/>
      <name val="Times New Roman"/>
      <family val="1"/>
      <charset val="204"/>
    </font>
    <font>
      <sz val="24"/>
      <name val="Arial Cyr"/>
      <charset val="204"/>
    </font>
    <font>
      <b/>
      <sz val="36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2" fillId="0" borderId="0"/>
    <xf numFmtId="0" fontId="4" fillId="0" borderId="0"/>
    <xf numFmtId="0" fontId="1" fillId="0" borderId="0"/>
    <xf numFmtId="0" fontId="6" fillId="0" borderId="0"/>
    <xf numFmtId="0" fontId="8" fillId="0" borderId="0"/>
    <xf numFmtId="0" fontId="4" fillId="0" borderId="0"/>
    <xf numFmtId="0" fontId="4" fillId="0" borderId="0"/>
    <xf numFmtId="0" fontId="6" fillId="0" borderId="0"/>
    <xf numFmtId="0" fontId="11" fillId="2" borderId="37" applyNumberFormat="0" applyAlignment="0" applyProtection="0"/>
    <xf numFmtId="164" fontId="8" fillId="0" borderId="0" applyFill="0" applyBorder="0" applyAlignment="0" applyProtection="0"/>
    <xf numFmtId="0" fontId="6" fillId="0" borderId="0"/>
    <xf numFmtId="0" fontId="2" fillId="0" borderId="0"/>
    <xf numFmtId="0" fontId="3" fillId="0" borderId="1" applyAlignment="0">
      <alignment horizontal="center" vertical="center" textRotation="90" wrapText="1"/>
    </xf>
  </cellStyleXfs>
  <cellXfs count="221">
    <xf numFmtId="0" fontId="0" fillId="0" borderId="0" xfId="0"/>
    <xf numFmtId="0" fontId="16" fillId="0" borderId="0" xfId="0" applyFont="1"/>
    <xf numFmtId="0" fontId="18" fillId="0" borderId="0" xfId="0" applyFont="1"/>
    <xf numFmtId="0" fontId="16" fillId="3" borderId="0" xfId="0" applyFont="1" applyFill="1"/>
    <xf numFmtId="0" fontId="0" fillId="3" borderId="0" xfId="0" applyFill="1"/>
    <xf numFmtId="0" fontId="3" fillId="3" borderId="0" xfId="0" applyFont="1" applyFill="1" applyAlignment="1">
      <alignment horizontal="right"/>
    </xf>
    <xf numFmtId="0" fontId="10" fillId="3" borderId="0" xfId="0" applyFont="1" applyFill="1"/>
    <xf numFmtId="0" fontId="5" fillId="3" borderId="0" xfId="0" applyFont="1" applyFill="1"/>
    <xf numFmtId="0" fontId="17" fillId="3" borderId="0" xfId="0" applyFont="1" applyFill="1"/>
    <xf numFmtId="0" fontId="19" fillId="3" borderId="0" xfId="0" applyFont="1" applyFill="1"/>
    <xf numFmtId="0" fontId="10" fillId="0" borderId="0" xfId="0" applyFont="1"/>
    <xf numFmtId="0" fontId="21" fillId="0" borderId="0" xfId="0" applyFont="1"/>
    <xf numFmtId="0" fontId="15" fillId="3" borderId="0" xfId="0" applyFont="1" applyFill="1"/>
    <xf numFmtId="0" fontId="22" fillId="3" borderId="0" xfId="0" applyFont="1" applyFill="1"/>
    <xf numFmtId="0" fontId="15" fillId="3" borderId="0" xfId="0" applyFont="1" applyFill="1" applyAlignment="1">
      <alignment horizontal="right"/>
    </xf>
    <xf numFmtId="0" fontId="22" fillId="3" borderId="0" xfId="0" applyFont="1" applyFill="1" applyAlignment="1">
      <alignment horizontal="right"/>
    </xf>
    <xf numFmtId="0" fontId="15" fillId="3" borderId="0" xfId="0" applyFont="1" applyFill="1" applyAlignment="1">
      <alignment vertical="center"/>
    </xf>
    <xf numFmtId="0" fontId="22" fillId="3" borderId="0" xfId="7" applyFont="1" applyFill="1"/>
    <xf numFmtId="0" fontId="22" fillId="3" borderId="0" xfId="4" applyFont="1" applyFill="1" applyAlignment="1">
      <alignment shrinkToFit="1"/>
    </xf>
    <xf numFmtId="0" fontId="23" fillId="3" borderId="0" xfId="0" applyFont="1" applyFill="1" applyAlignment="1">
      <alignment vertical="center"/>
    </xf>
    <xf numFmtId="49" fontId="5" fillId="3" borderId="2" xfId="0" applyNumberFormat="1" applyFont="1" applyFill="1" applyBorder="1" applyAlignment="1">
      <alignment vertical="top"/>
    </xf>
    <xf numFmtId="49" fontId="5" fillId="3" borderId="0" xfId="0" applyNumberFormat="1" applyFont="1" applyFill="1" applyAlignment="1">
      <alignment vertical="top"/>
    </xf>
    <xf numFmtId="0" fontId="9" fillId="3" borderId="0" xfId="0" applyFont="1" applyFill="1" applyAlignment="1">
      <alignment vertical="top"/>
    </xf>
    <xf numFmtId="49" fontId="9" fillId="3" borderId="2" xfId="0" applyNumberFormat="1" applyFont="1" applyFill="1" applyBorder="1" applyAlignment="1">
      <alignment horizontal="center" vertical="top"/>
    </xf>
    <xf numFmtId="0" fontId="10" fillId="3" borderId="0" xfId="0" applyFont="1" applyFill="1" applyAlignment="1">
      <alignment vertical="top"/>
    </xf>
    <xf numFmtId="0" fontId="24" fillId="3" borderId="2" xfId="0" applyFont="1" applyFill="1" applyBorder="1" applyAlignment="1">
      <alignment horizontal="center" vertical="top"/>
    </xf>
    <xf numFmtId="0" fontId="24" fillId="3" borderId="0" xfId="0" applyFont="1" applyFill="1" applyAlignment="1">
      <alignment horizontal="center" vertical="top"/>
    </xf>
    <xf numFmtId="49" fontId="25" fillId="3" borderId="0" xfId="0" applyNumberFormat="1" applyFont="1" applyFill="1" applyAlignment="1">
      <alignment vertical="top"/>
    </xf>
    <xf numFmtId="49" fontId="5" fillId="3" borderId="41" xfId="0" applyNumberFormat="1" applyFont="1" applyFill="1" applyBorder="1" applyAlignment="1">
      <alignment vertical="top" wrapText="1"/>
    </xf>
    <xf numFmtId="49" fontId="5" fillId="3" borderId="0" xfId="0" applyNumberFormat="1" applyFont="1" applyFill="1" applyAlignment="1">
      <alignment vertical="top" wrapText="1"/>
    </xf>
    <xf numFmtId="49" fontId="5" fillId="3" borderId="41" xfId="0" applyNumberFormat="1" applyFont="1" applyFill="1" applyBorder="1" applyAlignment="1">
      <alignment vertical="top"/>
    </xf>
    <xf numFmtId="0" fontId="26" fillId="3" borderId="0" xfId="0" applyFont="1" applyFill="1"/>
    <xf numFmtId="0" fontId="27" fillId="3" borderId="0" xfId="0" applyFont="1" applyFill="1" applyAlignment="1">
      <alignment horizontal="right"/>
    </xf>
    <xf numFmtId="0" fontId="13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2" fillId="3" borderId="0" xfId="0" applyFont="1" applyFill="1" applyAlignment="1">
      <alignment horizontal="left"/>
    </xf>
    <xf numFmtId="0" fontId="22" fillId="3" borderId="0" xfId="7" applyFont="1" applyFill="1" applyAlignment="1">
      <alignment horizontal="left"/>
    </xf>
    <xf numFmtId="49" fontId="30" fillId="3" borderId="14" xfId="0" applyNumberFormat="1" applyFont="1" applyFill="1" applyBorder="1" applyAlignment="1">
      <alignment horizontal="centerContinuous" vertical="center"/>
    </xf>
    <xf numFmtId="49" fontId="30" fillId="3" borderId="11" xfId="0" applyNumberFormat="1" applyFont="1" applyFill="1" applyBorder="1" applyAlignment="1">
      <alignment horizontal="centerContinuous" vertical="center"/>
    </xf>
    <xf numFmtId="0" fontId="30" fillId="3" borderId="20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/>
    </xf>
    <xf numFmtId="49" fontId="30" fillId="3" borderId="19" xfId="0" applyNumberFormat="1" applyFont="1" applyFill="1" applyBorder="1" applyAlignment="1">
      <alignment horizontal="center" vertical="center"/>
    </xf>
    <xf numFmtId="0" fontId="30" fillId="3" borderId="29" xfId="0" applyFont="1" applyFill="1" applyBorder="1" applyAlignment="1">
      <alignment horizontal="center" vertical="center"/>
    </xf>
    <xf numFmtId="0" fontId="31" fillId="3" borderId="0" xfId="0" applyFont="1" applyFill="1"/>
    <xf numFmtId="0" fontId="30" fillId="3" borderId="21" xfId="0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0" fontId="32" fillId="3" borderId="12" xfId="0" applyFont="1" applyFill="1" applyBorder="1" applyAlignment="1">
      <alignment horizontal="center" vertical="center"/>
    </xf>
    <xf numFmtId="0" fontId="32" fillId="3" borderId="11" xfId="0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/>
    </xf>
    <xf numFmtId="0" fontId="30" fillId="3" borderId="5" xfId="0" applyFont="1" applyFill="1" applyBorder="1" applyAlignment="1">
      <alignment horizontal="center" vertical="center"/>
    </xf>
    <xf numFmtId="0" fontId="32" fillId="3" borderId="25" xfId="0" applyFont="1" applyFill="1" applyBorder="1" applyAlignment="1">
      <alignment horizontal="center"/>
    </xf>
    <xf numFmtId="0" fontId="32" fillId="3" borderId="0" xfId="0" applyFont="1" applyFill="1" applyAlignment="1">
      <alignment horizontal="center" vertical="center" textRotation="90"/>
    </xf>
    <xf numFmtId="0" fontId="32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49" fontId="32" fillId="3" borderId="0" xfId="0" applyNumberFormat="1" applyFont="1" applyFill="1" applyAlignment="1">
      <alignment horizontal="center"/>
    </xf>
    <xf numFmtId="49" fontId="30" fillId="3" borderId="0" xfId="0" applyNumberFormat="1" applyFont="1" applyFill="1" applyAlignment="1">
      <alignment horizontal="center"/>
    </xf>
    <xf numFmtId="49" fontId="34" fillId="3" borderId="0" xfId="0" applyNumberFormat="1" applyFont="1" applyFill="1" applyAlignment="1">
      <alignment horizontal="center"/>
    </xf>
    <xf numFmtId="0" fontId="33" fillId="3" borderId="0" xfId="0" applyFont="1" applyFill="1" applyAlignment="1">
      <alignment horizontal="center" vertical="center"/>
    </xf>
    <xf numFmtId="0" fontId="14" fillId="0" borderId="0" xfId="0" applyFont="1"/>
    <xf numFmtId="0" fontId="36" fillId="0" borderId="0" xfId="0" applyFont="1"/>
    <xf numFmtId="0" fontId="29" fillId="3" borderId="1" xfId="0" applyFont="1" applyFill="1" applyBorder="1" applyAlignment="1">
      <alignment horizontal="center" vertical="center"/>
    </xf>
    <xf numFmtId="49" fontId="30" fillId="3" borderId="38" xfId="0" applyNumberFormat="1" applyFont="1" applyFill="1" applyBorder="1" applyAlignment="1">
      <alignment horizontal="center" vertical="center" textRotation="90"/>
    </xf>
    <xf numFmtId="49" fontId="30" fillId="3" borderId="35" xfId="0" applyNumberFormat="1" applyFont="1" applyFill="1" applyBorder="1" applyAlignment="1">
      <alignment horizontal="center" vertical="center" textRotation="90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2" fillId="3" borderId="16" xfId="0" applyFont="1" applyFill="1" applyBorder="1" applyAlignment="1">
      <alignment horizontal="center"/>
    </xf>
    <xf numFmtId="0" fontId="38" fillId="4" borderId="21" xfId="0" applyFont="1" applyFill="1" applyBorder="1" applyAlignment="1">
      <alignment horizontal="center" vertical="center" wrapText="1"/>
    </xf>
    <xf numFmtId="0" fontId="38" fillId="4" borderId="22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8" fillId="4" borderId="8" xfId="0" applyFont="1" applyFill="1" applyBorder="1" applyAlignment="1">
      <alignment horizontal="center" vertical="center" wrapText="1"/>
    </xf>
    <xf numFmtId="0" fontId="38" fillId="4" borderId="5" xfId="0" applyFont="1" applyFill="1" applyBorder="1" applyAlignment="1">
      <alignment horizontal="center" vertical="center" wrapText="1"/>
    </xf>
    <xf numFmtId="0" fontId="32" fillId="3" borderId="24" xfId="0" applyFont="1" applyFill="1" applyBorder="1" applyAlignment="1">
      <alignment vertical="center" textRotation="90"/>
    </xf>
    <xf numFmtId="0" fontId="32" fillId="3" borderId="21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8" fillId="4" borderId="46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vertical="center" textRotation="90"/>
    </xf>
    <xf numFmtId="0" fontId="16" fillId="3" borderId="1" xfId="0" applyFont="1" applyFill="1" applyBorder="1"/>
    <xf numFmtId="0" fontId="30" fillId="3" borderId="9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13" fillId="3" borderId="1" xfId="0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/>
    </xf>
    <xf numFmtId="0" fontId="21" fillId="3" borderId="0" xfId="0" applyFont="1" applyFill="1"/>
    <xf numFmtId="0" fontId="18" fillId="3" borderId="0" xfId="0" applyFont="1" applyFill="1"/>
    <xf numFmtId="0" fontId="13" fillId="3" borderId="0" xfId="0" applyFont="1" applyFill="1" applyAlignment="1">
      <alignment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vertical="center"/>
    </xf>
    <xf numFmtId="0" fontId="12" fillId="3" borderId="3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/>
    </xf>
    <xf numFmtId="0" fontId="22" fillId="3" borderId="0" xfId="0" applyFont="1" applyFill="1" applyAlignment="1">
      <alignment horizontal="left"/>
    </xf>
    <xf numFmtId="0" fontId="22" fillId="3" borderId="0" xfId="4" applyFont="1" applyFill="1" applyAlignment="1">
      <alignment horizontal="left" wrapText="1"/>
    </xf>
    <xf numFmtId="0" fontId="32" fillId="3" borderId="29" xfId="0" applyFont="1" applyFill="1" applyBorder="1" applyAlignment="1">
      <alignment horizontal="center" vertical="center"/>
    </xf>
    <xf numFmtId="0" fontId="32" fillId="3" borderId="39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3" borderId="13" xfId="0" applyFont="1" applyFill="1" applyBorder="1" applyAlignment="1">
      <alignment horizontal="center" vertical="center"/>
    </xf>
    <xf numFmtId="0" fontId="30" fillId="3" borderId="45" xfId="0" applyFont="1" applyFill="1" applyBorder="1" applyAlignment="1">
      <alignment horizontal="center" vertical="center"/>
    </xf>
    <xf numFmtId="0" fontId="30" fillId="3" borderId="23" xfId="0" applyFont="1" applyFill="1" applyBorder="1" applyAlignment="1">
      <alignment horizontal="center" vertical="center"/>
    </xf>
    <xf numFmtId="49" fontId="30" fillId="3" borderId="19" xfId="0" applyNumberFormat="1" applyFont="1" applyFill="1" applyBorder="1" applyAlignment="1">
      <alignment horizontal="center" vertical="center"/>
    </xf>
    <xf numFmtId="49" fontId="30" fillId="3" borderId="43" xfId="0" applyNumberFormat="1" applyFont="1" applyFill="1" applyBorder="1" applyAlignment="1">
      <alignment horizontal="center" vertical="center"/>
    </xf>
    <xf numFmtId="49" fontId="30" fillId="3" borderId="18" xfId="0" applyNumberFormat="1" applyFont="1" applyFill="1" applyBorder="1" applyAlignment="1">
      <alignment horizontal="center" vertical="center"/>
    </xf>
    <xf numFmtId="49" fontId="30" fillId="3" borderId="44" xfId="0" applyNumberFormat="1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32" fillId="3" borderId="22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0" fillId="3" borderId="26" xfId="0" applyFont="1" applyFill="1" applyBorder="1" applyAlignment="1">
      <alignment horizontal="center" vertical="center" textRotation="90"/>
    </xf>
    <xf numFmtId="0" fontId="30" fillId="3" borderId="40" xfId="0" applyFont="1" applyFill="1" applyBorder="1" applyAlignment="1">
      <alignment horizontal="center" vertical="center" textRotation="90"/>
    </xf>
    <xf numFmtId="0" fontId="30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top" wrapText="1"/>
    </xf>
    <xf numFmtId="0" fontId="32" fillId="3" borderId="10" xfId="0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32" fillId="3" borderId="15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2" fillId="3" borderId="46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left" vertical="center"/>
    </xf>
    <xf numFmtId="0" fontId="32" fillId="3" borderId="42" xfId="0" applyFont="1" applyFill="1" applyBorder="1" applyAlignment="1">
      <alignment horizontal="left" vertical="center"/>
    </xf>
    <xf numFmtId="0" fontId="30" fillId="3" borderId="19" xfId="0" applyFont="1" applyFill="1" applyBorder="1" applyAlignment="1">
      <alignment horizontal="center" vertical="center"/>
    </xf>
    <xf numFmtId="0" fontId="30" fillId="3" borderId="29" xfId="0" applyFont="1" applyFill="1" applyBorder="1" applyAlignment="1">
      <alignment horizontal="center" vertical="center"/>
    </xf>
    <xf numFmtId="0" fontId="30" fillId="3" borderId="26" xfId="0" applyFont="1" applyFill="1" applyBorder="1" applyAlignment="1">
      <alignment horizontal="center" vertical="center" textRotation="90" wrapText="1"/>
    </xf>
    <xf numFmtId="0" fontId="30" fillId="3" borderId="28" xfId="0" applyFont="1" applyFill="1" applyBorder="1" applyAlignment="1">
      <alignment horizontal="center" vertical="center" textRotation="90" wrapText="1"/>
    </xf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17" fillId="3" borderId="27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/>
    </xf>
    <xf numFmtId="0" fontId="30" fillId="3" borderId="40" xfId="0" applyFont="1" applyFill="1" applyBorder="1" applyAlignment="1">
      <alignment horizontal="center" vertical="center" textRotation="90" wrapText="1"/>
    </xf>
    <xf numFmtId="0" fontId="13" fillId="3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top"/>
    </xf>
    <xf numFmtId="0" fontId="35" fillId="0" borderId="1" xfId="0" applyFont="1" applyBorder="1" applyAlignment="1">
      <alignment horizontal="left" vertical="top" wrapText="1"/>
    </xf>
    <xf numFmtId="0" fontId="13" fillId="3" borderId="30" xfId="0" applyFont="1" applyFill="1" applyBorder="1" applyAlignment="1">
      <alignment horizontal="center" vertical="top"/>
    </xf>
    <xf numFmtId="0" fontId="13" fillId="3" borderId="13" xfId="0" applyFont="1" applyFill="1" applyBorder="1" applyAlignment="1">
      <alignment horizontal="center" vertical="top"/>
    </xf>
    <xf numFmtId="0" fontId="13" fillId="3" borderId="35" xfId="0" applyFont="1" applyFill="1" applyBorder="1" applyAlignment="1">
      <alignment horizontal="center" vertical="top"/>
    </xf>
    <xf numFmtId="0" fontId="13" fillId="3" borderId="47" xfId="0" applyFont="1" applyFill="1" applyBorder="1" applyAlignment="1">
      <alignment horizontal="center" vertical="top"/>
    </xf>
    <xf numFmtId="0" fontId="13" fillId="3" borderId="33" xfId="0" applyFont="1" applyFill="1" applyBorder="1" applyAlignment="1">
      <alignment horizontal="center" vertical="top"/>
    </xf>
    <xf numFmtId="0" fontId="13" fillId="3" borderId="6" xfId="0" applyFont="1" applyFill="1" applyBorder="1" applyAlignment="1">
      <alignment horizontal="center" vertical="top"/>
    </xf>
    <xf numFmtId="0" fontId="13" fillId="3" borderId="1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left" vertical="center" wrapText="1"/>
    </xf>
    <xf numFmtId="0" fontId="15" fillId="3" borderId="32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 textRotation="90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textRotation="90" wrapText="1"/>
    </xf>
    <xf numFmtId="0" fontId="13" fillId="3" borderId="30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 vertical="center" textRotation="90" wrapText="1"/>
    </xf>
    <xf numFmtId="0" fontId="13" fillId="3" borderId="36" xfId="0" applyFont="1" applyFill="1" applyBorder="1" applyAlignment="1">
      <alignment horizontal="center" vertical="center" textRotation="90"/>
    </xf>
    <xf numFmtId="0" fontId="13" fillId="3" borderId="5" xfId="0" applyFont="1" applyFill="1" applyBorder="1" applyAlignment="1">
      <alignment horizontal="center" vertical="center" textRotation="90"/>
    </xf>
    <xf numFmtId="0" fontId="12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top"/>
    </xf>
    <xf numFmtId="16" fontId="35" fillId="0" borderId="1" xfId="0" applyNumberFormat="1" applyFont="1" applyBorder="1" applyAlignment="1">
      <alignment horizontal="left" vertical="top"/>
    </xf>
    <xf numFmtId="0" fontId="35" fillId="0" borderId="1" xfId="0" applyFont="1" applyBorder="1" applyAlignment="1">
      <alignment horizontal="left" vertical="top"/>
    </xf>
    <xf numFmtId="49" fontId="35" fillId="3" borderId="1" xfId="0" applyNumberFormat="1" applyFont="1" applyFill="1" applyBorder="1" applyAlignment="1">
      <alignment horizontal="center" vertical="top"/>
    </xf>
    <xf numFmtId="49" fontId="35" fillId="3" borderId="1" xfId="0" applyNumberFormat="1" applyFont="1" applyFill="1" applyBorder="1" applyAlignment="1">
      <alignment horizontal="left" vertical="top"/>
    </xf>
    <xf numFmtId="0" fontId="35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top"/>
    </xf>
    <xf numFmtId="0" fontId="12" fillId="3" borderId="1" xfId="0" applyFont="1" applyFill="1" applyBorder="1" applyAlignment="1">
      <alignment horizontal="left" vertical="center" wrapText="1"/>
    </xf>
    <xf numFmtId="16" fontId="35" fillId="3" borderId="1" xfId="0" applyNumberFormat="1" applyFont="1" applyFill="1" applyBorder="1" applyAlignment="1">
      <alignment horizontal="left" vertical="top"/>
    </xf>
    <xf numFmtId="0" fontId="35" fillId="3" borderId="1" xfId="0" applyFont="1" applyFill="1" applyBorder="1" applyAlignment="1">
      <alignment horizontal="left" vertical="top"/>
    </xf>
    <xf numFmtId="0" fontId="12" fillId="3" borderId="3" xfId="0" applyFont="1" applyFill="1" applyBorder="1" applyAlignment="1">
      <alignment horizontal="center" vertical="center"/>
    </xf>
    <xf numFmtId="16" fontId="35" fillId="0" borderId="1" xfId="0" applyNumberFormat="1" applyFont="1" applyBorder="1" applyAlignment="1">
      <alignment horizontal="center" vertical="top"/>
    </xf>
    <xf numFmtId="0" fontId="13" fillId="3" borderId="17" xfId="0" applyFont="1" applyFill="1" applyBorder="1" applyAlignment="1">
      <alignment horizontal="center" vertical="top"/>
    </xf>
    <xf numFmtId="0" fontId="13" fillId="3" borderId="7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16" fontId="13" fillId="0" borderId="1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35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2" fillId="0" borderId="1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5" fillId="3" borderId="1" xfId="0" applyFont="1" applyFill="1" applyBorder="1" applyAlignment="1">
      <alignment horizontal="left" vertical="top" wrapText="1"/>
    </xf>
    <xf numFmtId="0" fontId="12" fillId="3" borderId="3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left" vertical="top" wrapText="1"/>
    </xf>
    <xf numFmtId="0" fontId="12" fillId="3" borderId="34" xfId="0" applyFont="1" applyFill="1" applyBorder="1" applyAlignment="1">
      <alignment horizontal="left" vertical="top" wrapText="1"/>
    </xf>
    <xf numFmtId="0" fontId="12" fillId="3" borderId="34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left" vertical="center" wrapText="1"/>
    </xf>
    <xf numFmtId="0" fontId="12" fillId="3" borderId="1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left" vertical="center" wrapText="1"/>
    </xf>
    <xf numFmtId="0" fontId="12" fillId="3" borderId="31" xfId="0" applyFont="1" applyFill="1" applyBorder="1" applyAlignment="1">
      <alignment horizontal="left" vertical="center" wrapText="1"/>
    </xf>
    <xf numFmtId="0" fontId="12" fillId="3" borderId="31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3" fillId="0" borderId="0" xfId="6" applyFont="1" applyAlignment="1">
      <alignment vertical="top" wrapText="1"/>
    </xf>
    <xf numFmtId="1" fontId="12" fillId="0" borderId="0" xfId="6" applyNumberFormat="1" applyFont="1" applyAlignment="1">
      <alignment horizontal="left" vertical="top" wrapText="1"/>
    </xf>
    <xf numFmtId="0" fontId="12" fillId="3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 vertical="center"/>
    </xf>
    <xf numFmtId="0" fontId="35" fillId="5" borderId="1" xfId="0" applyFont="1" applyFill="1" applyBorder="1" applyAlignment="1">
      <alignment horizontal="left" vertical="top" wrapText="1"/>
    </xf>
    <xf numFmtId="0" fontId="35" fillId="5" borderId="1" xfId="0" applyFont="1" applyFill="1" applyBorder="1" applyAlignment="1">
      <alignment horizontal="left" vertical="top"/>
    </xf>
  </cellXfs>
  <cellStyles count="14">
    <cellStyle name="Normal" xfId="0" builtinId="0"/>
    <cellStyle name="Normal 2" xfId="8" xr:uid="{00000000-0005-0000-0000-000000000000}"/>
    <cellStyle name="Ввод" xfId="9" xr:uid="{00000000-0005-0000-0000-000001000000}"/>
    <cellStyle name="Денежный 2" xfId="10" xr:uid="{00000000-0005-0000-0000-000002000000}"/>
    <cellStyle name="Звичайний 2" xfId="6" xr:uid="{00000000-0005-0000-0000-000003000000}"/>
    <cellStyle name="Обычный 2" xfId="1" xr:uid="{00000000-0005-0000-0000-000005000000}"/>
    <cellStyle name="Обычный 2 2" xfId="2" xr:uid="{00000000-0005-0000-0000-000006000000}"/>
    <cellStyle name="Обычный 2 2 2" xfId="4" xr:uid="{00000000-0005-0000-0000-000007000000}"/>
    <cellStyle name="Обычный 2 2 3" xfId="7" xr:uid="{00000000-0005-0000-0000-000008000000}"/>
    <cellStyle name="Обычный 2 3" xfId="5" xr:uid="{00000000-0005-0000-0000-000009000000}"/>
    <cellStyle name="Обычный 2 3 2" xfId="11" xr:uid="{00000000-0005-0000-0000-00000A000000}"/>
    <cellStyle name="Обычный 3" xfId="3" xr:uid="{00000000-0005-0000-0000-00000B000000}"/>
    <cellStyle name="Обычный 4" xfId="12" xr:uid="{00000000-0005-0000-0000-00000C000000}"/>
    <cellStyle name="Стиль 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&#1053;&#1072;&#1074;&#1095;&#1072;&#1083;&#1100;&#1085;&#1110;%20&#1087;&#1083;&#1072;&#1085;&#1080;!/&#1045;&#1052;&#1042;%20&#1087;&#1083;&#1072;&#1085;&#1080;%202018/____&#1042;&#1058;&#1045;&#1030;_&#1073;&#1072;&#1082;_&#1052;&#1045;_&#1089;&#1074;&#1086;&#1076;&#1085;&#1080;&#1081;%20&#1045;&#1055;+&#1052;&#1045;__1-4%20&#1082;&#1091;&#1088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Documents%20and%20Settings/&#1040;&#1076;&#1084;&#1080;&#1085;&#1080;&#1089;&#1090;&#1088;&#1072;&#1090;&#1086;&#1088;/&#1052;&#1086;&#1080;%20&#1076;&#1086;&#1082;&#1091;&#1084;&#1077;&#1085;&#1090;&#1099;/Downloads/Users/&#1055;&#1050;/Downloads/2015-2017%20&#1084;&#1072;&#1075;&#1110;&#1089;&#1090;&#1088;%20&#1054;&#1040;&#1059;&#1041;%20&#1044;%20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working/waccache/f038e0e9-a4d4-48b4-916d-b759ecc6b4d5/Documents%20and%20Settings/User/&#1056;&#1072;&#1073;&#1086;&#1095;&#1080;&#1081;%20&#1089;&#1090;&#1086;&#1083;/&#1055;&#1051;&#1040;&#1053;&#1048;-&#1044;%202018/&#1060;&#1054;&#1040;&#1030;&#1057;/&#1041;&#1072;&#1082;%20&#1054;&#1083;&#1083;&#1110;&#1082;%20&#1110;%20&#1086;&#1087;&#1086;&#1076;&#1072;&#1090;&#1082;&#1091;&#1074;&#1072;&#1085;&#1085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 Бакалавр РЗГ"/>
      <sheetName val="Лист1"/>
      <sheetName val="Бюджет"/>
      <sheetName val="План"/>
      <sheetName val="Навантаження"/>
      <sheetName val="Кредит"/>
    </sheetNames>
    <sheetDataSet>
      <sheetData sheetId="0"/>
      <sheetData sheetId="1"/>
      <sheetData sheetId="2"/>
      <sheetData sheetId="3">
        <row r="2">
          <cell r="A2" t="str">
            <v>КНТЕУ</v>
          </cell>
          <cell r="B2" t="str">
            <v>Бак _МЕ 2018</v>
          </cell>
          <cell r="F2">
            <v>3</v>
          </cell>
        </row>
        <row r="3">
          <cell r="A3" t="str">
            <v>ІV. План навчального процесу на 1 курс 2018-2019 н.р., І семестр 17 тижнів (в т.ч. теоретичне навчання 14 тижнів)</v>
          </cell>
        </row>
        <row r="4">
          <cell r="A4" t="str">
            <v>№  навчальної дисципліни</v>
          </cell>
          <cell r="B4" t="str">
            <v>Назва навчальної дисципліни (курсової роботи, проекту)</v>
          </cell>
          <cell r="C4" t="str">
            <v>Загальний обсяг</v>
          </cell>
          <cell r="E4" t="str">
            <v>На  семестр</v>
          </cell>
          <cell r="G4" t="str">
            <v>Навчальні години</v>
          </cell>
          <cell r="L4" t="str">
            <v>Форма контролю</v>
          </cell>
          <cell r="O4" t="str">
            <v>Код кафедри</v>
          </cell>
        </row>
        <row r="5">
          <cell r="G5" t="str">
            <v>Усього</v>
          </cell>
          <cell r="L5" t="str">
            <v xml:space="preserve"> Е/п, Е/у, З</v>
          </cell>
        </row>
        <row r="6">
          <cell r="C6" t="str">
            <v xml:space="preserve"> навчальні годин</v>
          </cell>
          <cell r="D6" t="str">
            <v>кредити ЄКТС</v>
          </cell>
          <cell r="E6" t="str">
            <v xml:space="preserve"> навчальні годин</v>
          </cell>
          <cell r="F6" t="str">
            <v>кредити ЄКТС</v>
          </cell>
          <cell r="G6" t="str">
            <v>лекції</v>
          </cell>
          <cell r="I6" t="str">
            <v>лабораторні, у т.ч. модульний контроль</v>
          </cell>
          <cell r="J6" t="str">
            <v>практичні (семінарські),      у т.ч. модульний контроль</v>
          </cell>
          <cell r="K6" t="str">
            <v>самостійна робота</v>
          </cell>
        </row>
        <row r="7">
          <cell r="A7">
            <v>1</v>
          </cell>
          <cell r="B7" t="str">
            <v>Вища та прикладна математика</v>
          </cell>
          <cell r="C7">
            <v>360</v>
          </cell>
          <cell r="D7">
            <v>12</v>
          </cell>
          <cell r="E7">
            <v>180</v>
          </cell>
          <cell r="F7">
            <v>6</v>
          </cell>
          <cell r="G7">
            <v>28</v>
          </cell>
          <cell r="J7">
            <v>28</v>
          </cell>
          <cell r="K7">
            <v>124</v>
          </cell>
          <cell r="L7" t="str">
            <v>Е/п</v>
          </cell>
          <cell r="O7" t="str">
            <v xml:space="preserve"> 8.3</v>
          </cell>
          <cell r="P7">
            <v>4</v>
          </cell>
        </row>
        <row r="8">
          <cell r="A8">
            <v>2</v>
          </cell>
          <cell r="B8" t="str">
            <v>Економічна інформатика</v>
          </cell>
          <cell r="C8">
            <v>180</v>
          </cell>
          <cell r="D8">
            <v>6</v>
          </cell>
          <cell r="E8">
            <v>180</v>
          </cell>
          <cell r="F8">
            <v>6</v>
          </cell>
          <cell r="G8">
            <v>28</v>
          </cell>
          <cell r="I8">
            <v>28</v>
          </cell>
          <cell r="K8">
            <v>124</v>
          </cell>
          <cell r="L8" t="str">
            <v>Е/п</v>
          </cell>
          <cell r="M8" t="e">
            <v>#REF!</v>
          </cell>
          <cell r="N8" t="e">
            <v>#REF!</v>
          </cell>
          <cell r="O8" t="str">
            <v>8.3</v>
          </cell>
          <cell r="P8">
            <v>4</v>
          </cell>
        </row>
        <row r="9">
          <cell r="A9">
            <v>3</v>
          </cell>
          <cell r="B9" t="str">
            <v>Політична економія</v>
          </cell>
          <cell r="C9">
            <v>180</v>
          </cell>
          <cell r="D9">
            <v>6</v>
          </cell>
          <cell r="E9">
            <v>180</v>
          </cell>
          <cell r="F9">
            <v>6</v>
          </cell>
          <cell r="G9">
            <v>42</v>
          </cell>
          <cell r="J9">
            <v>42</v>
          </cell>
          <cell r="K9">
            <v>96</v>
          </cell>
          <cell r="L9" t="str">
            <v>Е/п</v>
          </cell>
          <cell r="O9" t="str">
            <v>7.4</v>
          </cell>
          <cell r="P9">
            <v>6</v>
          </cell>
        </row>
        <row r="10">
          <cell r="A10">
            <v>4</v>
          </cell>
          <cell r="B10" t="str">
            <v>Іноземна мова за професійним спрямуванням</v>
          </cell>
          <cell r="C10">
            <v>720</v>
          </cell>
          <cell r="D10">
            <v>24</v>
          </cell>
          <cell r="E10">
            <v>180</v>
          </cell>
          <cell r="F10">
            <v>6</v>
          </cell>
          <cell r="J10">
            <v>56</v>
          </cell>
          <cell r="K10">
            <v>124</v>
          </cell>
          <cell r="L10" t="str">
            <v>Е/п</v>
          </cell>
          <cell r="M10" t="e">
            <v>#REF!</v>
          </cell>
          <cell r="N10" t="e">
            <v>#REF!</v>
          </cell>
          <cell r="O10" t="str">
            <v>6.3</v>
          </cell>
          <cell r="P10">
            <v>4</v>
          </cell>
        </row>
        <row r="11">
          <cell r="A11" t="str">
            <v>5</v>
          </cell>
          <cell r="B11" t="str">
            <v>Історія України</v>
          </cell>
          <cell r="C11">
            <v>180</v>
          </cell>
          <cell r="D11">
            <v>6</v>
          </cell>
          <cell r="E11">
            <v>180</v>
          </cell>
          <cell r="F11">
            <v>6</v>
          </cell>
          <cell r="G11">
            <v>28</v>
          </cell>
          <cell r="J11">
            <v>28</v>
          </cell>
          <cell r="K11">
            <v>124</v>
          </cell>
          <cell r="L11" t="str">
            <v>Е/п</v>
          </cell>
          <cell r="O11" t="str">
            <v>7.4.</v>
          </cell>
          <cell r="P11">
            <v>4</v>
          </cell>
        </row>
        <row r="12">
          <cell r="B12" t="str">
            <v>Історія української культури</v>
          </cell>
          <cell r="C12">
            <v>180</v>
          </cell>
          <cell r="D12">
            <v>6</v>
          </cell>
          <cell r="E12">
            <v>180</v>
          </cell>
          <cell r="F12">
            <v>6</v>
          </cell>
          <cell r="G12">
            <v>28</v>
          </cell>
          <cell r="J12">
            <v>28</v>
          </cell>
          <cell r="K12">
            <v>124</v>
          </cell>
          <cell r="L12" t="str">
            <v>Е/п</v>
          </cell>
          <cell r="M12" t="e">
            <v>#REF!</v>
          </cell>
          <cell r="N12" t="e">
            <v>#REF!</v>
          </cell>
          <cell r="O12" t="str">
            <v>7.4</v>
          </cell>
        </row>
        <row r="13">
          <cell r="B13" t="str">
            <v>Історія держави і права</v>
          </cell>
          <cell r="C13">
            <v>180</v>
          </cell>
          <cell r="D13">
            <v>6</v>
          </cell>
          <cell r="E13">
            <v>180</v>
          </cell>
          <cell r="F13">
            <v>6</v>
          </cell>
          <cell r="G13">
            <v>28</v>
          </cell>
          <cell r="J13">
            <v>28</v>
          </cell>
          <cell r="K13">
            <v>124</v>
          </cell>
          <cell r="L13" t="str">
            <v>Е/п</v>
          </cell>
          <cell r="O13" t="str">
            <v>8.1</v>
          </cell>
        </row>
        <row r="14">
          <cell r="B14" t="str">
            <v>Українська мова (за проф.спрям)</v>
          </cell>
          <cell r="C14">
            <v>180</v>
          </cell>
          <cell r="D14">
            <v>6</v>
          </cell>
          <cell r="E14">
            <v>180</v>
          </cell>
          <cell r="F14">
            <v>6</v>
          </cell>
          <cell r="G14">
            <v>28</v>
          </cell>
          <cell r="J14">
            <v>28</v>
          </cell>
          <cell r="K14">
            <v>124</v>
          </cell>
          <cell r="L14" t="str">
            <v>Е/п</v>
          </cell>
          <cell r="O14" t="str">
            <v>6.3</v>
          </cell>
        </row>
        <row r="15">
          <cell r="A15" t="str">
            <v>6</v>
          </cell>
          <cell r="B15" t="str">
            <v>Фізичне виховання</v>
          </cell>
          <cell r="C15">
            <v>248</v>
          </cell>
          <cell r="E15">
            <v>56</v>
          </cell>
          <cell r="J15">
            <v>56</v>
          </cell>
          <cell r="O15" t="str">
            <v>7.4</v>
          </cell>
        </row>
        <row r="16">
          <cell r="A16" t="str">
            <v>Разом</v>
          </cell>
          <cell r="E16">
            <v>900</v>
          </cell>
          <cell r="F16">
            <v>30</v>
          </cell>
          <cell r="G16">
            <v>126</v>
          </cell>
          <cell r="I16">
            <v>28</v>
          </cell>
          <cell r="J16">
            <v>154</v>
          </cell>
          <cell r="K16">
            <v>592</v>
          </cell>
          <cell r="L16" t="str">
            <v>5</v>
          </cell>
          <cell r="P16">
            <v>22</v>
          </cell>
        </row>
        <row r="17">
          <cell r="A17" t="str">
            <v>у т. числі аудиторні заняття</v>
          </cell>
          <cell r="E17">
            <v>308</v>
          </cell>
        </row>
        <row r="18">
          <cell r="A18" t="str">
            <v>Кількість аудиторних годин (на тиждень)</v>
          </cell>
          <cell r="E18">
            <v>22</v>
          </cell>
        </row>
        <row r="20">
          <cell r="E20">
            <v>6</v>
          </cell>
        </row>
        <row r="22">
          <cell r="A22" t="str">
            <v>ІV.  План навчального процесу на 1 курс 2018-2019 н.р., ІІ семестр 20 тижнів (теоретичне навчання 17 тижнів)</v>
          </cell>
          <cell r="M22">
            <v>0</v>
          </cell>
          <cell r="N22">
            <v>0</v>
          </cell>
        </row>
        <row r="23">
          <cell r="A23" t="str">
            <v>№  навчальної дисципліни</v>
          </cell>
          <cell r="B23" t="str">
            <v>Назва навчальної дисципліни (курсової роботи, проекту)</v>
          </cell>
          <cell r="C23" t="str">
            <v>Загальний обсяг</v>
          </cell>
          <cell r="E23" t="str">
            <v>На  семестр</v>
          </cell>
          <cell r="G23" t="str">
            <v>Навчальні години</v>
          </cell>
          <cell r="L23" t="str">
            <v>Форма контролю</v>
          </cell>
          <cell r="M23" t="str">
            <v>Ін</v>
          </cell>
          <cell r="N23">
            <v>0</v>
          </cell>
        </row>
        <row r="24">
          <cell r="G24" t="str">
            <v>у тому числі</v>
          </cell>
        </row>
        <row r="25">
          <cell r="C25" t="str">
            <v xml:space="preserve"> навчальні годин</v>
          </cell>
          <cell r="D25" t="str">
            <v>кредити ЄКТС</v>
          </cell>
          <cell r="E25" t="str">
            <v xml:space="preserve"> навчальні годин</v>
          </cell>
          <cell r="F25" t="str">
            <v>кредити ЄКТС</v>
          </cell>
          <cell r="G25" t="str">
            <v>лекції</v>
          </cell>
          <cell r="I25" t="str">
            <v>лабораторні, у т.ч. модульний контроль</v>
          </cell>
          <cell r="J25" t="str">
            <v>практичні (семінарські), у т.ч. модульний контроль</v>
          </cell>
          <cell r="K25" t="str">
            <v>самостійна робота</v>
          </cell>
          <cell r="L25" t="str">
            <v>Е/п, Е/у,З</v>
          </cell>
          <cell r="M25" t="e">
            <v>#REF!</v>
          </cell>
          <cell r="N25" t="e">
            <v>#REF!</v>
          </cell>
        </row>
        <row r="26">
          <cell r="A26">
            <v>1</v>
          </cell>
          <cell r="B26" t="str">
            <v>Вища та прикладна математика</v>
          </cell>
          <cell r="C26">
            <v>360</v>
          </cell>
          <cell r="D26">
            <v>12</v>
          </cell>
          <cell r="E26">
            <v>180</v>
          </cell>
          <cell r="F26">
            <v>6</v>
          </cell>
          <cell r="G26">
            <v>34</v>
          </cell>
          <cell r="J26">
            <v>34</v>
          </cell>
          <cell r="K26">
            <v>112</v>
          </cell>
          <cell r="L26" t="str">
            <v>Е/п</v>
          </cell>
          <cell r="M26" t="e">
            <v>#REF!</v>
          </cell>
          <cell r="N26" t="e">
            <v>#REF!</v>
          </cell>
          <cell r="O26" t="str">
            <v>8.3</v>
          </cell>
          <cell r="P26">
            <v>4</v>
          </cell>
        </row>
        <row r="27">
          <cell r="A27">
            <v>7</v>
          </cell>
          <cell r="B27" t="str">
            <v>Правознавство</v>
          </cell>
          <cell r="C27">
            <v>180</v>
          </cell>
          <cell r="D27">
            <v>6</v>
          </cell>
          <cell r="E27">
            <v>180</v>
          </cell>
          <cell r="F27">
            <v>6</v>
          </cell>
          <cell r="G27">
            <v>34</v>
          </cell>
          <cell r="J27">
            <v>34</v>
          </cell>
          <cell r="K27">
            <v>112</v>
          </cell>
          <cell r="L27" t="str">
            <v>Е/п</v>
          </cell>
          <cell r="O27" t="str">
            <v>8.4</v>
          </cell>
          <cell r="P27">
            <v>4</v>
          </cell>
        </row>
        <row r="28">
          <cell r="A28">
            <v>4</v>
          </cell>
          <cell r="B28" t="str">
            <v>Іноземна мова за професійним спрямуванням</v>
          </cell>
          <cell r="C28">
            <v>720</v>
          </cell>
          <cell r="D28">
            <v>24</v>
          </cell>
          <cell r="E28">
            <v>180</v>
          </cell>
          <cell r="F28">
            <v>6</v>
          </cell>
          <cell r="J28">
            <v>68</v>
          </cell>
          <cell r="K28">
            <v>112</v>
          </cell>
          <cell r="L28" t="str">
            <v>Е/п</v>
          </cell>
          <cell r="O28" t="str">
            <v>6.3</v>
          </cell>
          <cell r="P28">
            <v>4</v>
          </cell>
        </row>
        <row r="29">
          <cell r="A29" t="str">
            <v>8</v>
          </cell>
          <cell r="B29" t="str">
            <v>Просторова економіка</v>
          </cell>
          <cell r="C29">
            <v>180</v>
          </cell>
          <cell r="D29">
            <v>6</v>
          </cell>
          <cell r="E29">
            <v>180</v>
          </cell>
          <cell r="F29">
            <v>6</v>
          </cell>
          <cell r="G29">
            <v>34</v>
          </cell>
          <cell r="J29">
            <v>34</v>
          </cell>
          <cell r="K29">
            <v>112</v>
          </cell>
          <cell r="L29" t="str">
            <v>Е/п</v>
          </cell>
          <cell r="M29" t="e">
            <v>#REF!</v>
          </cell>
          <cell r="N29" t="e">
            <v>#REF!</v>
          </cell>
          <cell r="O29" t="str">
            <v>6.1</v>
          </cell>
          <cell r="P29">
            <v>4</v>
          </cell>
        </row>
        <row r="30">
          <cell r="A30" t="str">
            <v>9</v>
          </cell>
          <cell r="B30" t="str">
            <v>Екологія</v>
          </cell>
          <cell r="C30">
            <v>180</v>
          </cell>
          <cell r="D30">
            <v>6</v>
          </cell>
          <cell r="E30">
            <v>180</v>
          </cell>
          <cell r="F30">
            <v>6</v>
          </cell>
          <cell r="G30">
            <v>34</v>
          </cell>
          <cell r="J30">
            <v>34</v>
          </cell>
          <cell r="K30">
            <v>112</v>
          </cell>
          <cell r="L30" t="str">
            <v>Е/п</v>
          </cell>
          <cell r="O30" t="str">
            <v>7.3</v>
          </cell>
          <cell r="P30">
            <v>4</v>
          </cell>
        </row>
        <row r="31">
          <cell r="B31" t="str">
            <v>Історія економіки та економічної думки</v>
          </cell>
          <cell r="C31">
            <v>180</v>
          </cell>
          <cell r="D31">
            <v>6</v>
          </cell>
          <cell r="E31">
            <v>180</v>
          </cell>
          <cell r="F31">
            <v>6</v>
          </cell>
          <cell r="G31">
            <v>34</v>
          </cell>
          <cell r="J31">
            <v>34</v>
          </cell>
          <cell r="K31">
            <v>112</v>
          </cell>
          <cell r="L31" t="str">
            <v>Е/п</v>
          </cell>
          <cell r="O31" t="str">
            <v>8.1</v>
          </cell>
        </row>
        <row r="32">
          <cell r="B32" t="str">
            <v>Світовий ринок товарів та послуг</v>
          </cell>
          <cell r="C32">
            <v>180</v>
          </cell>
          <cell r="D32">
            <v>6</v>
          </cell>
          <cell r="E32">
            <v>180</v>
          </cell>
          <cell r="F32">
            <v>6</v>
          </cell>
          <cell r="G32">
            <v>34</v>
          </cell>
          <cell r="J32">
            <v>34</v>
          </cell>
          <cell r="K32">
            <v>112</v>
          </cell>
          <cell r="L32" t="str">
            <v>Е/п</v>
          </cell>
          <cell r="O32" t="str">
            <v>8.1</v>
          </cell>
        </row>
        <row r="33">
          <cell r="B33" t="str">
            <v xml:space="preserve">Національні інтереси в світовій геополітиці та геоекономіці </v>
          </cell>
          <cell r="C33">
            <v>180</v>
          </cell>
          <cell r="D33">
            <v>6</v>
          </cell>
          <cell r="E33">
            <v>180</v>
          </cell>
          <cell r="F33">
            <v>6</v>
          </cell>
          <cell r="G33">
            <v>34</v>
          </cell>
          <cell r="J33">
            <v>34</v>
          </cell>
          <cell r="K33">
            <v>112</v>
          </cell>
          <cell r="L33" t="str">
            <v>Е/п</v>
          </cell>
          <cell r="O33" t="str">
            <v>8.1</v>
          </cell>
        </row>
        <row r="34">
          <cell r="A34">
            <v>6</v>
          </cell>
          <cell r="B34" t="str">
            <v>Фізичне виховання</v>
          </cell>
          <cell r="C34">
            <v>248</v>
          </cell>
          <cell r="E34">
            <v>68</v>
          </cell>
          <cell r="J34">
            <v>68</v>
          </cell>
          <cell r="L34" t="str">
            <v>З</v>
          </cell>
          <cell r="O34" t="str">
            <v>7.4</v>
          </cell>
        </row>
        <row r="35">
          <cell r="A35" t="str">
            <v>Разом</v>
          </cell>
          <cell r="E35">
            <v>900</v>
          </cell>
          <cell r="F35">
            <v>30</v>
          </cell>
          <cell r="G35">
            <v>136</v>
          </cell>
          <cell r="I35">
            <v>0</v>
          </cell>
          <cell r="J35">
            <v>204</v>
          </cell>
          <cell r="K35">
            <v>560</v>
          </cell>
          <cell r="L35" t="str">
            <v>5</v>
          </cell>
          <cell r="M35" t="e">
            <v>#REF!</v>
          </cell>
          <cell r="N35" t="e">
            <v>#REF!</v>
          </cell>
          <cell r="P35">
            <v>20</v>
          </cell>
        </row>
        <row r="36">
          <cell r="A36" t="str">
            <v>у т. числі аудиторні заняття</v>
          </cell>
          <cell r="E36">
            <v>340</v>
          </cell>
        </row>
        <row r="37">
          <cell r="A37" t="str">
            <v>Кількість аудиторних годин (на тиждень)</v>
          </cell>
          <cell r="E37">
            <v>20</v>
          </cell>
        </row>
        <row r="40">
          <cell r="F40">
            <v>7</v>
          </cell>
        </row>
        <row r="41">
          <cell r="A41" t="str">
            <v>ІV.  План навчального процесу на 2 курс 2019-2020н.р., ІІІ семестр 17 тижнів (теоретичне навчання 14 тижнів)</v>
          </cell>
          <cell r="M41">
            <v>0</v>
          </cell>
          <cell r="N41">
            <v>0</v>
          </cell>
        </row>
        <row r="42">
          <cell r="A42" t="str">
            <v>№  навчальної дисципліни</v>
          </cell>
          <cell r="B42" t="str">
            <v>Назва навчальної дисципліни (курсової роботи, проекту)</v>
          </cell>
          <cell r="C42" t="str">
            <v>Загальний обсяг</v>
          </cell>
          <cell r="E42" t="str">
            <v>На  семестр</v>
          </cell>
          <cell r="G42" t="str">
            <v>Навчальні години</v>
          </cell>
          <cell r="L42" t="str">
            <v>Форма контролю</v>
          </cell>
          <cell r="M42" t="str">
            <v>Ін</v>
          </cell>
          <cell r="N42">
            <v>0</v>
          </cell>
        </row>
        <row r="43">
          <cell r="G43" t="str">
            <v>у тому числі</v>
          </cell>
          <cell r="M43" t="str">
            <v>Ук</v>
          </cell>
          <cell r="N43">
            <v>0</v>
          </cell>
        </row>
        <row r="44">
          <cell r="C44" t="str">
            <v xml:space="preserve"> навчальні годин</v>
          </cell>
          <cell r="D44" t="str">
            <v>кредити ЄКТС</v>
          </cell>
          <cell r="E44" t="str">
            <v xml:space="preserve"> навчальні годин</v>
          </cell>
          <cell r="F44" t="str">
            <v>кредити ЄКТС</v>
          </cell>
          <cell r="G44" t="str">
            <v>лекції</v>
          </cell>
          <cell r="I44" t="str">
            <v>лабораторні, у т.ч. модульний контроль</v>
          </cell>
          <cell r="J44" t="str">
            <v>практичні (семінарські), у т.ч. модульний контроль</v>
          </cell>
          <cell r="K44" t="str">
            <v>самостійна робота</v>
          </cell>
          <cell r="L44" t="str">
            <v>Е/п, Е/у,З</v>
          </cell>
          <cell r="M44" t="e">
            <v>#REF!</v>
          </cell>
          <cell r="N44" t="e">
            <v>#REF!</v>
          </cell>
        </row>
        <row r="45">
          <cell r="A45" t="str">
            <v>10</v>
          </cell>
          <cell r="B45" t="str">
            <v>Макроекономіка</v>
          </cell>
          <cell r="C45">
            <v>180</v>
          </cell>
          <cell r="D45">
            <v>6</v>
          </cell>
          <cell r="E45">
            <v>180</v>
          </cell>
          <cell r="F45">
            <v>6</v>
          </cell>
          <cell r="G45">
            <v>42</v>
          </cell>
          <cell r="J45">
            <v>42</v>
          </cell>
          <cell r="K45">
            <v>96</v>
          </cell>
          <cell r="L45" t="str">
            <v xml:space="preserve">Е/п </v>
          </cell>
          <cell r="M45" t="e">
            <v>#REF!</v>
          </cell>
          <cell r="N45" t="e">
            <v>#REF!</v>
          </cell>
          <cell r="O45" t="str">
            <v>7.4</v>
          </cell>
          <cell r="P45">
            <v>6</v>
          </cell>
        </row>
        <row r="46">
          <cell r="A46" t="str">
            <v>11</v>
          </cell>
          <cell r="B46" t="str">
            <v>Статистика</v>
          </cell>
          <cell r="C46">
            <v>180</v>
          </cell>
          <cell r="D46">
            <v>6</v>
          </cell>
          <cell r="E46">
            <v>180</v>
          </cell>
          <cell r="F46">
            <v>6</v>
          </cell>
          <cell r="G46">
            <v>28</v>
          </cell>
          <cell r="J46">
            <v>28</v>
          </cell>
          <cell r="K46">
            <v>124</v>
          </cell>
          <cell r="L46" t="str">
            <v xml:space="preserve">Е/п </v>
          </cell>
          <cell r="M46" t="e">
            <v>#REF!</v>
          </cell>
          <cell r="N46" t="e">
            <v>#REF!</v>
          </cell>
          <cell r="O46" t="str">
            <v>6.2</v>
          </cell>
          <cell r="P46">
            <v>4</v>
          </cell>
        </row>
        <row r="47">
          <cell r="A47" t="str">
            <v>12</v>
          </cell>
          <cell r="B47" t="str">
            <v>Безпека життя</v>
          </cell>
          <cell r="C47">
            <v>180</v>
          </cell>
          <cell r="D47">
            <v>6</v>
          </cell>
          <cell r="E47">
            <v>180</v>
          </cell>
          <cell r="F47">
            <v>6</v>
          </cell>
          <cell r="G47">
            <v>28</v>
          </cell>
          <cell r="J47">
            <v>28</v>
          </cell>
          <cell r="K47">
            <v>124</v>
          </cell>
          <cell r="L47" t="str">
            <v xml:space="preserve">Е/п </v>
          </cell>
          <cell r="O47" t="str">
            <v>7.3</v>
          </cell>
          <cell r="P47">
            <v>4</v>
          </cell>
        </row>
        <row r="49">
          <cell r="A49" t="str">
            <v>4</v>
          </cell>
          <cell r="B49" t="str">
            <v>Іноземна мова за професійним спрямуванням</v>
          </cell>
          <cell r="C49">
            <v>720</v>
          </cell>
          <cell r="D49">
            <v>24</v>
          </cell>
          <cell r="E49">
            <v>180</v>
          </cell>
          <cell r="F49">
            <v>6</v>
          </cell>
          <cell r="J49">
            <v>56</v>
          </cell>
          <cell r="K49">
            <v>124</v>
          </cell>
          <cell r="L49" t="str">
            <v xml:space="preserve">Е/п </v>
          </cell>
          <cell r="M49" t="e">
            <v>#REF!</v>
          </cell>
          <cell r="N49" t="e">
            <v>#REF!</v>
          </cell>
          <cell r="O49" t="str">
            <v>6.3</v>
          </cell>
          <cell r="P49">
            <v>4</v>
          </cell>
        </row>
        <row r="50">
          <cell r="A50" t="str">
            <v>13</v>
          </cell>
          <cell r="B50" t="str">
            <v>Конфліктологія та психологія ділового спілкування</v>
          </cell>
          <cell r="C50">
            <v>180</v>
          </cell>
          <cell r="D50">
            <v>6</v>
          </cell>
          <cell r="E50">
            <v>180</v>
          </cell>
          <cell r="F50">
            <v>6</v>
          </cell>
          <cell r="G50">
            <v>28</v>
          </cell>
          <cell r="J50">
            <v>28</v>
          </cell>
          <cell r="K50">
            <v>124</v>
          </cell>
          <cell r="L50" t="str">
            <v xml:space="preserve">Е/п </v>
          </cell>
          <cell r="O50" t="str">
            <v>8.4</v>
          </cell>
        </row>
        <row r="51">
          <cell r="B51" t="str">
            <v>Психологія</v>
          </cell>
          <cell r="C51">
            <v>180</v>
          </cell>
          <cell r="D51">
            <v>6</v>
          </cell>
          <cell r="E51">
            <v>180</v>
          </cell>
          <cell r="F51">
            <v>6</v>
          </cell>
          <cell r="G51">
            <v>28</v>
          </cell>
          <cell r="J51">
            <v>28</v>
          </cell>
          <cell r="K51">
            <v>124</v>
          </cell>
          <cell r="L51" t="str">
            <v xml:space="preserve">Е/п </v>
          </cell>
          <cell r="M51" t="str">
            <v>Ма</v>
          </cell>
          <cell r="N51">
            <v>0</v>
          </cell>
          <cell r="O51" t="str">
            <v>8.4</v>
          </cell>
          <cell r="P51">
            <v>4</v>
          </cell>
        </row>
        <row r="52">
          <cell r="B52" t="str">
            <v>Соціальна економіка</v>
          </cell>
          <cell r="C52">
            <v>180</v>
          </cell>
          <cell r="D52">
            <v>6</v>
          </cell>
          <cell r="E52">
            <v>180</v>
          </cell>
          <cell r="F52">
            <v>6</v>
          </cell>
          <cell r="G52">
            <v>28</v>
          </cell>
          <cell r="J52">
            <v>28</v>
          </cell>
          <cell r="K52">
            <v>124</v>
          </cell>
          <cell r="L52" t="str">
            <v xml:space="preserve">Е/п </v>
          </cell>
          <cell r="O52" t="str">
            <v>8.1</v>
          </cell>
        </row>
        <row r="53">
          <cell r="B53" t="str">
            <v>Країнознавство</v>
          </cell>
          <cell r="C53">
            <v>180</v>
          </cell>
          <cell r="D53">
            <v>6</v>
          </cell>
          <cell r="E53">
            <v>180</v>
          </cell>
          <cell r="F53">
            <v>6</v>
          </cell>
          <cell r="G53">
            <v>28</v>
          </cell>
          <cell r="J53">
            <v>28</v>
          </cell>
          <cell r="K53">
            <v>124</v>
          </cell>
          <cell r="L53" t="str">
            <v xml:space="preserve">Е/п </v>
          </cell>
          <cell r="O53" t="str">
            <v>8.4</v>
          </cell>
        </row>
        <row r="54">
          <cell r="A54">
            <v>6</v>
          </cell>
          <cell r="B54" t="str">
            <v>Фізичне виховання</v>
          </cell>
          <cell r="C54">
            <v>248</v>
          </cell>
          <cell r="E54">
            <v>56</v>
          </cell>
          <cell r="J54">
            <v>56</v>
          </cell>
          <cell r="M54" t="e">
            <v>#REF!</v>
          </cell>
          <cell r="N54" t="e">
            <v>#REF!</v>
          </cell>
          <cell r="O54" t="str">
            <v>7.4</v>
          </cell>
        </row>
        <row r="55">
          <cell r="A55" t="str">
            <v>Разом</v>
          </cell>
          <cell r="E55">
            <v>900</v>
          </cell>
          <cell r="F55">
            <v>30</v>
          </cell>
          <cell r="G55">
            <v>126</v>
          </cell>
          <cell r="J55">
            <v>182</v>
          </cell>
          <cell r="K55">
            <v>592</v>
          </cell>
          <cell r="L55" t="str">
            <v>5</v>
          </cell>
          <cell r="M55">
            <v>0</v>
          </cell>
          <cell r="N55">
            <v>0</v>
          </cell>
          <cell r="P55">
            <v>22</v>
          </cell>
        </row>
        <row r="56">
          <cell r="A56" t="str">
            <v>у т. числі аудиторні заняття</v>
          </cell>
          <cell r="E56">
            <v>308</v>
          </cell>
        </row>
        <row r="57">
          <cell r="A57" t="str">
            <v>Кількість аудиторних годин (на тиждень)</v>
          </cell>
          <cell r="E57">
            <v>22</v>
          </cell>
        </row>
        <row r="60">
          <cell r="D60">
            <v>8</v>
          </cell>
        </row>
        <row r="62">
          <cell r="A62" t="str">
            <v>ІV.  План навчального процесу на 2 курс 2019-2020н.р., ІV семестр 20 тижнів (теоретичне навчання 17 тижнів)</v>
          </cell>
          <cell r="O62" t="str">
            <v>17</v>
          </cell>
        </row>
        <row r="63">
          <cell r="A63" t="str">
            <v>№  навчальної дисципліни</v>
          </cell>
          <cell r="B63" t="str">
            <v>Назва навчальної дисципліни (курсової роботи, проекту)</v>
          </cell>
          <cell r="C63" t="str">
            <v>Загальний обсяг</v>
          </cell>
          <cell r="E63" t="str">
            <v>На  семестр</v>
          </cell>
          <cell r="G63" t="str">
            <v>Навчальні години</v>
          </cell>
          <cell r="L63" t="str">
            <v>Форма контролю</v>
          </cell>
        </row>
        <row r="64">
          <cell r="G64" t="str">
            <v>Усього</v>
          </cell>
          <cell r="M64" t="e">
            <v>#REF!</v>
          </cell>
          <cell r="N64" t="e">
            <v>#REF!</v>
          </cell>
        </row>
        <row r="65">
          <cell r="C65" t="str">
            <v xml:space="preserve"> навчальні годин</v>
          </cell>
          <cell r="D65" t="str">
            <v>кредити ЄКТС</v>
          </cell>
          <cell r="E65" t="str">
            <v xml:space="preserve"> навчальні годин</v>
          </cell>
          <cell r="F65" t="str">
            <v>кредити ЄКТС</v>
          </cell>
          <cell r="G65" t="str">
            <v>лекції</v>
          </cell>
          <cell r="I65" t="str">
            <v>лабораторні, у т.ч. модульний контроль</v>
          </cell>
          <cell r="J65" t="str">
            <v>практичні (семінарські), у т.ч. модульний контроль</v>
          </cell>
          <cell r="K65" t="str">
            <v>самостійна робота</v>
          </cell>
          <cell r="L65" t="str">
            <v>Е/п, Е/у,З</v>
          </cell>
          <cell r="M65" t="e">
            <v>#REF!</v>
          </cell>
          <cell r="N65" t="e">
            <v>#REF!</v>
          </cell>
        </row>
        <row r="66">
          <cell r="A66" t="str">
            <v>14</v>
          </cell>
          <cell r="B66" t="str">
            <v>Мікроекономіка</v>
          </cell>
          <cell r="C66">
            <v>180</v>
          </cell>
          <cell r="D66">
            <v>6</v>
          </cell>
          <cell r="E66">
            <v>180</v>
          </cell>
          <cell r="F66">
            <v>6</v>
          </cell>
          <cell r="G66">
            <v>50</v>
          </cell>
          <cell r="J66">
            <v>52</v>
          </cell>
          <cell r="K66">
            <v>78</v>
          </cell>
          <cell r="L66" t="str">
            <v>Е/п</v>
          </cell>
          <cell r="M66" t="e">
            <v>#REF!</v>
          </cell>
          <cell r="N66" t="e">
            <v>#REF!</v>
          </cell>
          <cell r="O66" t="str">
            <v>7.4</v>
          </cell>
          <cell r="P66">
            <v>6</v>
          </cell>
        </row>
        <row r="67">
          <cell r="M67" t="e">
            <v>#REF!</v>
          </cell>
          <cell r="N67" t="e">
            <v>#REF!</v>
          </cell>
        </row>
        <row r="68">
          <cell r="A68">
            <v>4</v>
          </cell>
          <cell r="B68" t="str">
            <v>Іноземна мова за професійним спрямуванням</v>
          </cell>
          <cell r="C68">
            <v>720</v>
          </cell>
          <cell r="D68">
            <v>24</v>
          </cell>
          <cell r="E68">
            <v>180</v>
          </cell>
          <cell r="F68">
            <v>6</v>
          </cell>
          <cell r="J68">
            <v>92</v>
          </cell>
          <cell r="K68">
            <v>88</v>
          </cell>
          <cell r="L68" t="str">
            <v>Е/п</v>
          </cell>
          <cell r="M68" t="e">
            <v>#REF!</v>
          </cell>
          <cell r="N68" t="e">
            <v>#REF!</v>
          </cell>
          <cell r="O68" t="str">
            <v>6.3</v>
          </cell>
          <cell r="P68">
            <v>4</v>
          </cell>
        </row>
        <row r="69">
          <cell r="A69">
            <v>15</v>
          </cell>
          <cell r="B69" t="str">
            <v>Філософія</v>
          </cell>
          <cell r="C69">
            <v>180</v>
          </cell>
          <cell r="D69">
            <v>6</v>
          </cell>
          <cell r="E69">
            <v>180</v>
          </cell>
          <cell r="F69">
            <v>6</v>
          </cell>
          <cell r="G69">
            <v>28</v>
          </cell>
          <cell r="J69">
            <v>28</v>
          </cell>
          <cell r="K69">
            <v>124</v>
          </cell>
          <cell r="L69" t="str">
            <v>Е/п</v>
          </cell>
          <cell r="M69" t="e">
            <v>#REF!</v>
          </cell>
          <cell r="N69" t="e">
            <v>#REF!</v>
          </cell>
          <cell r="O69" t="str">
            <v>7.4</v>
          </cell>
          <cell r="P69">
            <v>4</v>
          </cell>
        </row>
        <row r="70">
          <cell r="A70">
            <v>16</v>
          </cell>
          <cell r="B70" t="str">
            <v>Фінанси</v>
          </cell>
          <cell r="C70">
            <v>180</v>
          </cell>
          <cell r="D70">
            <v>6</v>
          </cell>
          <cell r="E70">
            <v>180</v>
          </cell>
          <cell r="F70">
            <v>6</v>
          </cell>
          <cell r="G70">
            <v>28</v>
          </cell>
          <cell r="J70">
            <v>28</v>
          </cell>
          <cell r="K70">
            <v>124</v>
          </cell>
          <cell r="L70" t="str">
            <v>Е/п</v>
          </cell>
          <cell r="O70" t="str">
            <v>7.1</v>
          </cell>
          <cell r="P70">
            <v>4</v>
          </cell>
        </row>
        <row r="71">
          <cell r="A71" t="str">
            <v>17</v>
          </cell>
          <cell r="B71" t="str">
            <v>Економіко-математичне моделювання</v>
          </cell>
          <cell r="C71">
            <v>180</v>
          </cell>
          <cell r="D71">
            <v>6</v>
          </cell>
          <cell r="E71">
            <v>180</v>
          </cell>
          <cell r="F71">
            <v>6</v>
          </cell>
          <cell r="G71">
            <v>34</v>
          </cell>
          <cell r="J71">
            <v>34</v>
          </cell>
          <cell r="K71">
            <v>112</v>
          </cell>
          <cell r="L71" t="str">
            <v>Е/п</v>
          </cell>
          <cell r="M71" t="e">
            <v>#REF!</v>
          </cell>
          <cell r="N71" t="e">
            <v>#REF!</v>
          </cell>
          <cell r="O71" t="str">
            <v>8.3</v>
          </cell>
          <cell r="P71">
            <v>4</v>
          </cell>
        </row>
        <row r="72">
          <cell r="B72" t="str">
            <v>Економетрія</v>
          </cell>
          <cell r="C72">
            <v>180</v>
          </cell>
          <cell r="D72">
            <v>6</v>
          </cell>
          <cell r="E72">
            <v>180</v>
          </cell>
          <cell r="F72">
            <v>6</v>
          </cell>
          <cell r="G72">
            <v>34</v>
          </cell>
          <cell r="J72">
            <v>34</v>
          </cell>
          <cell r="K72">
            <v>112</v>
          </cell>
          <cell r="L72" t="str">
            <v>Е/п</v>
          </cell>
          <cell r="O72" t="str">
            <v>8.3</v>
          </cell>
        </row>
        <row r="73">
          <cell r="B73" t="str">
            <v>Теорія ймовірності та математична статистика</v>
          </cell>
          <cell r="C73">
            <v>180</v>
          </cell>
          <cell r="D73">
            <v>6</v>
          </cell>
          <cell r="E73">
            <v>180</v>
          </cell>
          <cell r="F73">
            <v>6</v>
          </cell>
          <cell r="G73">
            <v>34</v>
          </cell>
          <cell r="J73">
            <v>34</v>
          </cell>
          <cell r="K73">
            <v>112</v>
          </cell>
          <cell r="L73" t="str">
            <v>Е/п</v>
          </cell>
          <cell r="O73" t="str">
            <v>8.3</v>
          </cell>
        </row>
        <row r="74">
          <cell r="A74" t="str">
            <v>6</v>
          </cell>
          <cell r="B74" t="str">
            <v>Фізичне виховання</v>
          </cell>
          <cell r="C74">
            <v>248</v>
          </cell>
          <cell r="E74">
            <v>68</v>
          </cell>
          <cell r="J74">
            <v>68</v>
          </cell>
          <cell r="L74" t="str">
            <v>З</v>
          </cell>
          <cell r="O74" t="str">
            <v>7.4</v>
          </cell>
        </row>
        <row r="75">
          <cell r="A75" t="str">
            <v>Разом</v>
          </cell>
          <cell r="E75">
            <v>900</v>
          </cell>
          <cell r="F75">
            <v>30</v>
          </cell>
          <cell r="G75">
            <v>140</v>
          </cell>
          <cell r="I75">
            <v>0</v>
          </cell>
          <cell r="J75">
            <v>234</v>
          </cell>
          <cell r="K75">
            <v>526</v>
          </cell>
          <cell r="L75" t="str">
            <v>5</v>
          </cell>
          <cell r="P75">
            <v>22</v>
          </cell>
        </row>
        <row r="76">
          <cell r="A76" t="str">
            <v>у т. числі аудиторні заняття</v>
          </cell>
          <cell r="E76">
            <v>374</v>
          </cell>
        </row>
        <row r="77">
          <cell r="A77" t="str">
            <v>Кількість аудиторних годин (на тиждень)</v>
          </cell>
          <cell r="E77">
            <v>22</v>
          </cell>
        </row>
        <row r="84">
          <cell r="A84" t="str">
            <v>ІV. План навчального процесу на 3 курс 2020-2021 н.р. V семестр 17 тиж. (теоретичне навчання 14 тиж.)</v>
          </cell>
        </row>
        <row r="85">
          <cell r="A85" t="str">
            <v>№  навчальної дисципліни</v>
          </cell>
          <cell r="B85" t="str">
            <v>Назва навчальної дисципліни (курсової роботи, проекту)</v>
          </cell>
          <cell r="C85" t="str">
            <v>Загальний обсяг</v>
          </cell>
          <cell r="E85" t="str">
            <v>На  семестр</v>
          </cell>
          <cell r="G85" t="str">
            <v>Навчальні години</v>
          </cell>
          <cell r="L85" t="str">
            <v>Форма контролю</v>
          </cell>
          <cell r="N85" t="e">
            <v>#REF!</v>
          </cell>
          <cell r="O85" t="e">
            <v>#REF!</v>
          </cell>
        </row>
        <row r="86">
          <cell r="G86" t="str">
            <v>у тому числі</v>
          </cell>
        </row>
        <row r="87">
          <cell r="C87" t="str">
            <v xml:space="preserve"> навчальні годин</v>
          </cell>
          <cell r="D87" t="str">
            <v>кредити ЄКТС</v>
          </cell>
          <cell r="E87" t="str">
            <v xml:space="preserve"> навчальні годин</v>
          </cell>
          <cell r="F87" t="str">
            <v>кредити ЄКТС</v>
          </cell>
          <cell r="G87" t="str">
            <v>лекції</v>
          </cell>
          <cell r="I87" t="str">
            <v>лабораторні, у т.ч. модульний контроль</v>
          </cell>
          <cell r="J87" t="str">
            <v>практичні (семінарські)   у т.ч. модульний контроль</v>
          </cell>
          <cell r="K87" t="str">
            <v>самостійна робота</v>
          </cell>
          <cell r="L87" t="str">
            <v>Е/п, Е/у, З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 ВТЕІ"/>
      <sheetName val="Графік маг"/>
      <sheetName val="Бюджет маг"/>
      <sheetName val="План магістр ОАУБ"/>
      <sheetName val="Навант маг ОАП"/>
      <sheetName val="підписи_ВТЕІ"/>
      <sheetName val="Коди кафедр"/>
    </sheetNames>
    <sheetDataSet>
      <sheetData sheetId="0"/>
      <sheetData sheetId="1"/>
      <sheetData sheetId="2"/>
      <sheetData sheetId="3">
        <row r="21">
          <cell r="G21">
            <v>270</v>
          </cell>
        </row>
        <row r="44">
          <cell r="G44">
            <v>198</v>
          </cell>
        </row>
        <row r="61">
          <cell r="G61">
            <v>90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рафік"/>
      <sheetName val="Тит бак ОП"/>
      <sheetName val="План бакалаври ОП"/>
      <sheetName val="табл звед"/>
      <sheetName val="Коди кафедр (нові)"/>
      <sheetName val="Зміни"/>
    </sheetNames>
    <sheetDataSet>
      <sheetData sheetId="0">
        <row r="6">
          <cell r="BP6">
            <v>17</v>
          </cell>
        </row>
        <row r="16">
          <cell r="BN16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3"/>
  <sheetViews>
    <sheetView view="pageBreakPreview" topLeftCell="M16" zoomScale="70" zoomScaleNormal="40" zoomScaleSheetLayoutView="70" workbookViewId="0">
      <selection activeCell="BC31" sqref="BC31"/>
    </sheetView>
  </sheetViews>
  <sheetFormatPr baseColWidth="10" defaultColWidth="8.83203125" defaultRowHeight="13"/>
  <cols>
    <col min="1" max="1" width="7.1640625" customWidth="1"/>
    <col min="2" max="2" width="7.5" customWidth="1"/>
    <col min="3" max="54" width="4.6640625" customWidth="1"/>
    <col min="55" max="55" width="7.83203125" customWidth="1"/>
    <col min="56" max="61" width="6.33203125" customWidth="1"/>
    <col min="62" max="62" width="7.33203125" customWidth="1"/>
    <col min="66" max="66" width="10.5" customWidth="1"/>
  </cols>
  <sheetData>
    <row r="1" spans="1:62" s="4" customFormat="1" ht="20">
      <c r="AY1" s="5"/>
      <c r="AZ1" s="5"/>
      <c r="BA1" s="5"/>
      <c r="BB1" s="5"/>
      <c r="BC1" s="5"/>
      <c r="BD1" s="5"/>
      <c r="BE1" s="5"/>
      <c r="BF1" s="5"/>
      <c r="BG1" s="31"/>
      <c r="BH1" s="88" t="s">
        <v>152</v>
      </c>
      <c r="BI1" s="32"/>
    </row>
    <row r="2" spans="1:62" s="13" customFormat="1" ht="33">
      <c r="A2" s="136" t="s">
        <v>70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41" t="s">
        <v>102</v>
      </c>
      <c r="AX2" s="12"/>
      <c r="AY2" s="12"/>
      <c r="AZ2" s="12"/>
      <c r="BB2" s="14"/>
      <c r="BC2" s="15"/>
      <c r="BD2" s="15"/>
      <c r="BE2" s="15"/>
      <c r="BF2" s="15"/>
    </row>
    <row r="3" spans="1:62" s="13" customFormat="1" ht="33">
      <c r="A3" s="136" t="s">
        <v>31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42" t="s">
        <v>103</v>
      </c>
      <c r="AX3" s="12"/>
      <c r="AY3" s="12"/>
    </row>
    <row r="4" spans="1:62" s="13" customFormat="1" ht="33">
      <c r="A4" s="137" t="s">
        <v>64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Y4" s="16"/>
      <c r="BB4" s="18"/>
      <c r="BC4" s="18"/>
    </row>
    <row r="5" spans="1:62" s="13" customFormat="1" ht="27" customHeight="1">
      <c r="A5" s="138" t="s">
        <v>65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7" t="s">
        <v>116</v>
      </c>
    </row>
    <row r="6" spans="1:62" s="13" customFormat="1" ht="28.5" customHeight="1">
      <c r="AR6" s="12"/>
      <c r="AS6" s="12"/>
      <c r="AT6" s="12"/>
      <c r="AW6" s="17" t="s">
        <v>117</v>
      </c>
      <c r="AY6" s="19"/>
      <c r="BB6" s="18"/>
      <c r="BC6" s="18"/>
    </row>
    <row r="7" spans="1:62" s="7" customFormat="1" ht="59">
      <c r="A7" s="139" t="s">
        <v>62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</row>
    <row r="8" spans="1:62" s="7" customFormat="1" ht="38.25" customHeight="1">
      <c r="A8" s="140" t="s">
        <v>159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</row>
    <row r="9" spans="1:62" s="7" customFormat="1" ht="32" customHeight="1">
      <c r="A9" s="100" t="s">
        <v>101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2"/>
      <c r="M9" s="101" t="s">
        <v>153</v>
      </c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</row>
    <row r="10" spans="1:62" s="7" customFormat="1" ht="32" customHeight="1">
      <c r="A10" s="100" t="s">
        <v>89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2"/>
      <c r="M10" s="101" t="s">
        <v>154</v>
      </c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8"/>
    </row>
    <row r="11" spans="1:62" s="7" customFormat="1" ht="32" customHeight="1">
      <c r="A11" s="100" t="s">
        <v>90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2"/>
      <c r="M11" s="100" t="s">
        <v>155</v>
      </c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</row>
    <row r="12" spans="1:62" s="7" customFormat="1" ht="32" customHeight="1">
      <c r="A12" s="100" t="s">
        <v>157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2"/>
      <c r="M12" s="89" t="s">
        <v>156</v>
      </c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</row>
    <row r="13" spans="1:62" s="7" customFormat="1" ht="32" customHeight="1">
      <c r="A13" s="100" t="s">
        <v>32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2"/>
      <c r="M13" s="101" t="s">
        <v>130</v>
      </c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</row>
    <row r="14" spans="1:62" s="7" customFormat="1" ht="32" customHeight="1">
      <c r="A14" s="100" t="s">
        <v>33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2"/>
      <c r="M14" s="102" t="s">
        <v>158</v>
      </c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</row>
    <row r="15" spans="1:62" s="7" customFormat="1" ht="32" customHeight="1">
      <c r="A15" s="100" t="str">
        <f>"Термін навчання"</f>
        <v>Термін навчання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2"/>
      <c r="M15" s="101" t="s">
        <v>111</v>
      </c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89"/>
      <c r="AB15" s="13"/>
      <c r="AC15" s="89"/>
      <c r="AD15" s="89"/>
      <c r="AE15" s="89"/>
      <c r="AF15" s="89"/>
      <c r="AG15" s="89"/>
      <c r="AH15" s="89"/>
      <c r="AI15" s="89"/>
      <c r="AJ15" s="89"/>
      <c r="AK15" s="89"/>
      <c r="AL15" s="13"/>
      <c r="AM15" s="89"/>
      <c r="AN15" s="89"/>
      <c r="AO15" s="89"/>
      <c r="AP15" s="89"/>
      <c r="AQ15" s="89"/>
      <c r="AR15" s="89"/>
      <c r="AS15" s="41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</row>
    <row r="16" spans="1:62" s="6" customFormat="1" ht="27.75" customHeight="1" thickBot="1">
      <c r="A16" s="142" t="s">
        <v>119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1" t="s">
        <v>118</v>
      </c>
      <c r="BD16" s="141"/>
      <c r="BE16" s="141"/>
      <c r="BF16" s="141"/>
      <c r="BG16" s="141"/>
      <c r="BH16" s="141"/>
      <c r="BI16" s="141"/>
      <c r="BJ16" s="141"/>
    </row>
    <row r="17" spans="1:62" s="49" customFormat="1" ht="33.75" customHeight="1" thickBot="1">
      <c r="A17" s="43" t="s">
        <v>7</v>
      </c>
      <c r="B17" s="44"/>
      <c r="C17" s="45">
        <v>1</v>
      </c>
      <c r="D17" s="46">
        <f t="shared" ref="D17:BB17" si="0">C17+1</f>
        <v>2</v>
      </c>
      <c r="E17" s="46">
        <f t="shared" si="0"/>
        <v>3</v>
      </c>
      <c r="F17" s="46">
        <f t="shared" si="0"/>
        <v>4</v>
      </c>
      <c r="G17" s="46">
        <f t="shared" si="0"/>
        <v>5</v>
      </c>
      <c r="H17" s="46">
        <f t="shared" si="0"/>
        <v>6</v>
      </c>
      <c r="I17" s="46">
        <f t="shared" si="0"/>
        <v>7</v>
      </c>
      <c r="J17" s="46">
        <f t="shared" si="0"/>
        <v>8</v>
      </c>
      <c r="K17" s="46">
        <f t="shared" si="0"/>
        <v>9</v>
      </c>
      <c r="L17" s="46">
        <f t="shared" si="0"/>
        <v>10</v>
      </c>
      <c r="M17" s="46">
        <f t="shared" si="0"/>
        <v>11</v>
      </c>
      <c r="N17" s="46">
        <f t="shared" si="0"/>
        <v>12</v>
      </c>
      <c r="O17" s="46">
        <f t="shared" si="0"/>
        <v>13</v>
      </c>
      <c r="P17" s="46">
        <f t="shared" si="0"/>
        <v>14</v>
      </c>
      <c r="Q17" s="46">
        <f t="shared" si="0"/>
        <v>15</v>
      </c>
      <c r="R17" s="46">
        <f t="shared" si="0"/>
        <v>16</v>
      </c>
      <c r="S17" s="46">
        <f t="shared" si="0"/>
        <v>17</v>
      </c>
      <c r="T17" s="46">
        <f t="shared" si="0"/>
        <v>18</v>
      </c>
      <c r="U17" s="46">
        <f t="shared" si="0"/>
        <v>19</v>
      </c>
      <c r="V17" s="46">
        <f t="shared" si="0"/>
        <v>20</v>
      </c>
      <c r="W17" s="46">
        <f t="shared" si="0"/>
        <v>21</v>
      </c>
      <c r="X17" s="46">
        <f t="shared" si="0"/>
        <v>22</v>
      </c>
      <c r="Y17" s="46">
        <f t="shared" si="0"/>
        <v>23</v>
      </c>
      <c r="Z17" s="46">
        <f t="shared" si="0"/>
        <v>24</v>
      </c>
      <c r="AA17" s="46">
        <f t="shared" si="0"/>
        <v>25</v>
      </c>
      <c r="AB17" s="46">
        <f t="shared" si="0"/>
        <v>26</v>
      </c>
      <c r="AC17" s="46">
        <f t="shared" si="0"/>
        <v>27</v>
      </c>
      <c r="AD17" s="46">
        <f t="shared" si="0"/>
        <v>28</v>
      </c>
      <c r="AE17" s="46">
        <f t="shared" si="0"/>
        <v>29</v>
      </c>
      <c r="AF17" s="46">
        <f t="shared" si="0"/>
        <v>30</v>
      </c>
      <c r="AG17" s="46">
        <f t="shared" si="0"/>
        <v>31</v>
      </c>
      <c r="AH17" s="46">
        <f t="shared" si="0"/>
        <v>32</v>
      </c>
      <c r="AI17" s="46">
        <f t="shared" si="0"/>
        <v>33</v>
      </c>
      <c r="AJ17" s="46">
        <f t="shared" si="0"/>
        <v>34</v>
      </c>
      <c r="AK17" s="46">
        <f t="shared" si="0"/>
        <v>35</v>
      </c>
      <c r="AL17" s="46">
        <f t="shared" si="0"/>
        <v>36</v>
      </c>
      <c r="AM17" s="46">
        <f t="shared" si="0"/>
        <v>37</v>
      </c>
      <c r="AN17" s="46">
        <f t="shared" si="0"/>
        <v>38</v>
      </c>
      <c r="AO17" s="46">
        <f t="shared" si="0"/>
        <v>39</v>
      </c>
      <c r="AP17" s="46">
        <f t="shared" si="0"/>
        <v>40</v>
      </c>
      <c r="AQ17" s="46">
        <f t="shared" si="0"/>
        <v>41</v>
      </c>
      <c r="AR17" s="46">
        <f t="shared" si="0"/>
        <v>42</v>
      </c>
      <c r="AS17" s="46">
        <f t="shared" si="0"/>
        <v>43</v>
      </c>
      <c r="AT17" s="46">
        <f t="shared" si="0"/>
        <v>44</v>
      </c>
      <c r="AU17" s="46">
        <f t="shared" si="0"/>
        <v>45</v>
      </c>
      <c r="AV17" s="46">
        <f t="shared" si="0"/>
        <v>46</v>
      </c>
      <c r="AW17" s="46">
        <f t="shared" si="0"/>
        <v>47</v>
      </c>
      <c r="AX17" s="46">
        <f t="shared" si="0"/>
        <v>48</v>
      </c>
      <c r="AY17" s="46">
        <f t="shared" si="0"/>
        <v>49</v>
      </c>
      <c r="AZ17" s="47" t="s">
        <v>112</v>
      </c>
      <c r="BA17" s="46">
        <f t="shared" si="0"/>
        <v>51</v>
      </c>
      <c r="BB17" s="48">
        <f t="shared" si="0"/>
        <v>52</v>
      </c>
      <c r="BC17" s="120" t="s">
        <v>26</v>
      </c>
      <c r="BD17" s="120" t="s">
        <v>27</v>
      </c>
      <c r="BE17" s="120" t="s">
        <v>4</v>
      </c>
      <c r="BF17" s="134" t="s">
        <v>104</v>
      </c>
      <c r="BG17" s="120" t="s">
        <v>68</v>
      </c>
      <c r="BH17" s="134" t="s">
        <v>114</v>
      </c>
      <c r="BI17" s="120" t="s">
        <v>28</v>
      </c>
      <c r="BJ17" s="134" t="s">
        <v>75</v>
      </c>
    </row>
    <row r="18" spans="1:62" s="49" customFormat="1" ht="348" customHeight="1" thickBot="1">
      <c r="A18" s="69" t="s">
        <v>76</v>
      </c>
      <c r="B18" s="70" t="s">
        <v>8</v>
      </c>
      <c r="C18" s="110" t="s">
        <v>9</v>
      </c>
      <c r="D18" s="110"/>
      <c r="E18" s="110"/>
      <c r="F18" s="110"/>
      <c r="G18" s="110"/>
      <c r="H18" s="111" t="s">
        <v>10</v>
      </c>
      <c r="I18" s="112"/>
      <c r="J18" s="112"/>
      <c r="K18" s="113"/>
      <c r="L18" s="110" t="s">
        <v>11</v>
      </c>
      <c r="M18" s="110"/>
      <c r="N18" s="110"/>
      <c r="O18" s="110"/>
      <c r="P18" s="110" t="s">
        <v>12</v>
      </c>
      <c r="Q18" s="110"/>
      <c r="R18" s="110"/>
      <c r="S18" s="110"/>
      <c r="T18" s="110"/>
      <c r="U18" s="111" t="s">
        <v>13</v>
      </c>
      <c r="V18" s="112"/>
      <c r="W18" s="112"/>
      <c r="X18" s="113"/>
      <c r="Y18" s="110" t="s">
        <v>14</v>
      </c>
      <c r="Z18" s="110"/>
      <c r="AA18" s="110"/>
      <c r="AB18" s="110"/>
      <c r="AC18" s="110" t="s">
        <v>15</v>
      </c>
      <c r="AD18" s="110"/>
      <c r="AE18" s="110"/>
      <c r="AF18" s="110"/>
      <c r="AG18" s="110"/>
      <c r="AH18" s="111" t="s">
        <v>16</v>
      </c>
      <c r="AI18" s="112"/>
      <c r="AJ18" s="112"/>
      <c r="AK18" s="113"/>
      <c r="AL18" s="110" t="s">
        <v>17</v>
      </c>
      <c r="AM18" s="110"/>
      <c r="AN18" s="110"/>
      <c r="AO18" s="110"/>
      <c r="AP18" s="110"/>
      <c r="AQ18" s="111" t="s">
        <v>18</v>
      </c>
      <c r="AR18" s="112"/>
      <c r="AS18" s="112"/>
      <c r="AT18" s="113"/>
      <c r="AU18" s="111" t="s">
        <v>19</v>
      </c>
      <c r="AV18" s="112"/>
      <c r="AW18" s="112"/>
      <c r="AX18" s="113"/>
      <c r="AY18" s="132" t="s">
        <v>20</v>
      </c>
      <c r="AZ18" s="132"/>
      <c r="BA18" s="132"/>
      <c r="BB18" s="133"/>
      <c r="BC18" s="121"/>
      <c r="BD18" s="121"/>
      <c r="BE18" s="121"/>
      <c r="BF18" s="135"/>
      <c r="BG18" s="121"/>
      <c r="BH18" s="135"/>
      <c r="BI18" s="121"/>
      <c r="BJ18" s="143"/>
    </row>
    <row r="19" spans="1:62" s="49" customFormat="1" ht="19.5" customHeight="1">
      <c r="A19" s="79"/>
      <c r="B19" s="80"/>
      <c r="C19" s="74">
        <v>1</v>
      </c>
      <c r="D19" s="74">
        <v>8</v>
      </c>
      <c r="E19" s="74">
        <v>15</v>
      </c>
      <c r="F19" s="74">
        <v>22</v>
      </c>
      <c r="G19" s="74">
        <v>29</v>
      </c>
      <c r="H19" s="74">
        <v>6</v>
      </c>
      <c r="I19" s="74">
        <v>13</v>
      </c>
      <c r="J19" s="74">
        <v>20</v>
      </c>
      <c r="K19" s="74">
        <v>27</v>
      </c>
      <c r="L19" s="74">
        <v>3</v>
      </c>
      <c r="M19" s="74">
        <v>10</v>
      </c>
      <c r="N19" s="74">
        <v>17</v>
      </c>
      <c r="O19" s="74">
        <v>24</v>
      </c>
      <c r="P19" s="74">
        <v>1</v>
      </c>
      <c r="Q19" s="74">
        <v>8</v>
      </c>
      <c r="R19" s="74">
        <v>15</v>
      </c>
      <c r="S19" s="74">
        <v>22</v>
      </c>
      <c r="T19" s="74">
        <v>29</v>
      </c>
      <c r="U19" s="74">
        <v>5</v>
      </c>
      <c r="V19" s="74">
        <v>12</v>
      </c>
      <c r="W19" s="74">
        <v>19</v>
      </c>
      <c r="X19" s="74">
        <v>26</v>
      </c>
      <c r="Y19" s="74">
        <v>2</v>
      </c>
      <c r="Z19" s="74">
        <v>9</v>
      </c>
      <c r="AA19" s="74">
        <v>16</v>
      </c>
      <c r="AB19" s="74">
        <v>23</v>
      </c>
      <c r="AC19" s="74">
        <v>2</v>
      </c>
      <c r="AD19" s="74">
        <v>9</v>
      </c>
      <c r="AE19" s="74">
        <v>16</v>
      </c>
      <c r="AF19" s="74">
        <v>23</v>
      </c>
      <c r="AG19" s="74">
        <v>30</v>
      </c>
      <c r="AH19" s="74">
        <v>6</v>
      </c>
      <c r="AI19" s="74">
        <v>13</v>
      </c>
      <c r="AJ19" s="74">
        <v>20</v>
      </c>
      <c r="AK19" s="74">
        <v>27</v>
      </c>
      <c r="AL19" s="74">
        <v>4</v>
      </c>
      <c r="AM19" s="74">
        <v>11</v>
      </c>
      <c r="AN19" s="74">
        <v>18</v>
      </c>
      <c r="AO19" s="74">
        <v>25</v>
      </c>
      <c r="AP19" s="74">
        <v>1</v>
      </c>
      <c r="AQ19" s="74">
        <v>8</v>
      </c>
      <c r="AR19" s="74">
        <v>15</v>
      </c>
      <c r="AS19" s="74">
        <v>22</v>
      </c>
      <c r="AT19" s="74">
        <v>29</v>
      </c>
      <c r="AU19" s="74">
        <v>6</v>
      </c>
      <c r="AV19" s="74">
        <v>13</v>
      </c>
      <c r="AW19" s="74">
        <v>20</v>
      </c>
      <c r="AX19" s="74">
        <v>27</v>
      </c>
      <c r="AY19" s="74">
        <v>3</v>
      </c>
      <c r="AZ19" s="74">
        <v>10</v>
      </c>
      <c r="BA19" s="74">
        <v>17</v>
      </c>
      <c r="BB19" s="75">
        <v>24</v>
      </c>
      <c r="BC19" s="108">
        <v>30</v>
      </c>
      <c r="BD19" s="114">
        <v>6</v>
      </c>
      <c r="BE19" s="114"/>
      <c r="BF19" s="114"/>
      <c r="BG19" s="114"/>
      <c r="BH19" s="114"/>
      <c r="BI19" s="114">
        <v>16</v>
      </c>
      <c r="BJ19" s="117">
        <f>SUM(BC19:BI19)</f>
        <v>52</v>
      </c>
    </row>
    <row r="20" spans="1:62" s="49" customFormat="1" ht="20.25" customHeight="1">
      <c r="A20" s="127" t="s">
        <v>78</v>
      </c>
      <c r="B20" s="128"/>
      <c r="C20" s="76">
        <v>5</v>
      </c>
      <c r="D20" s="76">
        <v>12</v>
      </c>
      <c r="E20" s="76">
        <v>19</v>
      </c>
      <c r="F20" s="76">
        <v>26</v>
      </c>
      <c r="G20" s="76">
        <v>3</v>
      </c>
      <c r="H20" s="76">
        <v>10</v>
      </c>
      <c r="I20" s="76">
        <v>17</v>
      </c>
      <c r="J20" s="76">
        <v>24</v>
      </c>
      <c r="K20" s="76">
        <v>31</v>
      </c>
      <c r="L20" s="76">
        <v>7</v>
      </c>
      <c r="M20" s="76">
        <v>14</v>
      </c>
      <c r="N20" s="76">
        <v>21</v>
      </c>
      <c r="O20" s="76">
        <v>28</v>
      </c>
      <c r="P20" s="76">
        <v>5</v>
      </c>
      <c r="Q20" s="76">
        <v>12</v>
      </c>
      <c r="R20" s="76">
        <v>19</v>
      </c>
      <c r="S20" s="76">
        <v>26</v>
      </c>
      <c r="T20" s="76">
        <v>2</v>
      </c>
      <c r="U20" s="76">
        <v>9</v>
      </c>
      <c r="V20" s="76">
        <v>16</v>
      </c>
      <c r="W20" s="76">
        <v>23</v>
      </c>
      <c r="X20" s="76">
        <v>30</v>
      </c>
      <c r="Y20" s="76">
        <v>6</v>
      </c>
      <c r="Z20" s="76">
        <v>13</v>
      </c>
      <c r="AA20" s="76">
        <v>20</v>
      </c>
      <c r="AB20" s="76">
        <v>27</v>
      </c>
      <c r="AC20" s="76">
        <v>6</v>
      </c>
      <c r="AD20" s="76">
        <v>13</v>
      </c>
      <c r="AE20" s="76">
        <v>20</v>
      </c>
      <c r="AF20" s="76">
        <v>27</v>
      </c>
      <c r="AG20" s="76">
        <v>3</v>
      </c>
      <c r="AH20" s="76">
        <v>10</v>
      </c>
      <c r="AI20" s="76">
        <v>17</v>
      </c>
      <c r="AJ20" s="76">
        <v>24</v>
      </c>
      <c r="AK20" s="76">
        <v>1</v>
      </c>
      <c r="AL20" s="76">
        <v>8</v>
      </c>
      <c r="AM20" s="76">
        <v>15</v>
      </c>
      <c r="AN20" s="76">
        <v>22</v>
      </c>
      <c r="AO20" s="76">
        <v>29</v>
      </c>
      <c r="AP20" s="76">
        <v>5</v>
      </c>
      <c r="AQ20" s="76">
        <v>12</v>
      </c>
      <c r="AR20" s="76">
        <v>19</v>
      </c>
      <c r="AS20" s="76">
        <v>26</v>
      </c>
      <c r="AT20" s="76">
        <v>3</v>
      </c>
      <c r="AU20" s="76">
        <v>10</v>
      </c>
      <c r="AV20" s="76">
        <v>17</v>
      </c>
      <c r="AW20" s="76">
        <v>24</v>
      </c>
      <c r="AX20" s="76">
        <v>31</v>
      </c>
      <c r="AY20" s="76">
        <v>7</v>
      </c>
      <c r="AZ20" s="76">
        <v>14</v>
      </c>
      <c r="BA20" s="76">
        <v>21</v>
      </c>
      <c r="BB20" s="77">
        <v>28</v>
      </c>
      <c r="BC20" s="106"/>
      <c r="BD20" s="115"/>
      <c r="BE20" s="115"/>
      <c r="BF20" s="115"/>
      <c r="BG20" s="115"/>
      <c r="BH20" s="115"/>
      <c r="BI20" s="115"/>
      <c r="BJ20" s="118"/>
    </row>
    <row r="21" spans="1:62" s="49" customFormat="1" ht="23" thickBot="1">
      <c r="A21" s="85"/>
      <c r="B21" s="51" t="s">
        <v>82</v>
      </c>
      <c r="C21" s="81"/>
      <c r="D21" s="81"/>
      <c r="E21" s="81"/>
      <c r="F21" s="81"/>
      <c r="G21" s="81"/>
      <c r="H21" s="81"/>
      <c r="I21" s="81"/>
      <c r="J21" s="82">
        <v>15</v>
      </c>
      <c r="K21" s="81"/>
      <c r="L21" s="81"/>
      <c r="M21" s="81"/>
      <c r="N21" s="81"/>
      <c r="O21" s="81"/>
      <c r="P21" s="81"/>
      <c r="Q21" s="81"/>
      <c r="R21" s="81" t="s">
        <v>21</v>
      </c>
      <c r="S21" s="81" t="s">
        <v>21</v>
      </c>
      <c r="T21" s="81" t="s">
        <v>21</v>
      </c>
      <c r="U21" s="81" t="s">
        <v>22</v>
      </c>
      <c r="V21" s="81" t="s">
        <v>22</v>
      </c>
      <c r="W21" s="81" t="s">
        <v>22</v>
      </c>
      <c r="X21" s="81" t="s">
        <v>22</v>
      </c>
      <c r="Y21" s="81"/>
      <c r="Z21" s="81"/>
      <c r="AA21" s="81"/>
      <c r="AB21" s="81"/>
      <c r="AC21" s="81"/>
      <c r="AD21" s="82">
        <v>15</v>
      </c>
      <c r="AE21" s="81"/>
      <c r="AF21" s="81"/>
      <c r="AG21" s="81"/>
      <c r="AH21" s="81"/>
      <c r="AI21" s="81"/>
      <c r="AJ21" s="81"/>
      <c r="AK21" s="81"/>
      <c r="AL21" s="81"/>
      <c r="AM21" s="81"/>
      <c r="AN21" s="81" t="s">
        <v>21</v>
      </c>
      <c r="AO21" s="81" t="s">
        <v>21</v>
      </c>
      <c r="AP21" s="81" t="s">
        <v>21</v>
      </c>
      <c r="AQ21" s="81" t="s">
        <v>22</v>
      </c>
      <c r="AR21" s="81" t="s">
        <v>22</v>
      </c>
      <c r="AS21" s="81" t="s">
        <v>22</v>
      </c>
      <c r="AT21" s="81" t="s">
        <v>22</v>
      </c>
      <c r="AU21" s="81" t="s">
        <v>22</v>
      </c>
      <c r="AV21" s="81" t="s">
        <v>22</v>
      </c>
      <c r="AW21" s="81" t="s">
        <v>22</v>
      </c>
      <c r="AX21" s="81" t="s">
        <v>22</v>
      </c>
      <c r="AY21" s="81" t="s">
        <v>22</v>
      </c>
      <c r="AZ21" s="81" t="s">
        <v>22</v>
      </c>
      <c r="BA21" s="81" t="s">
        <v>22</v>
      </c>
      <c r="BB21" s="83" t="s">
        <v>22</v>
      </c>
      <c r="BC21" s="107"/>
      <c r="BD21" s="116"/>
      <c r="BE21" s="116"/>
      <c r="BF21" s="116"/>
      <c r="BG21" s="116"/>
      <c r="BH21" s="116"/>
      <c r="BI21" s="116"/>
      <c r="BJ21" s="119"/>
    </row>
    <row r="22" spans="1:62" s="49" customFormat="1" ht="21" customHeight="1">
      <c r="A22" s="79"/>
      <c r="B22" s="80"/>
      <c r="C22" s="74">
        <v>31</v>
      </c>
      <c r="D22" s="74">
        <v>7</v>
      </c>
      <c r="E22" s="74">
        <v>14</v>
      </c>
      <c r="F22" s="74">
        <v>21</v>
      </c>
      <c r="G22" s="74">
        <v>28</v>
      </c>
      <c r="H22" s="74">
        <v>5</v>
      </c>
      <c r="I22" s="74">
        <v>12</v>
      </c>
      <c r="J22" s="74">
        <v>19</v>
      </c>
      <c r="K22" s="74">
        <v>26</v>
      </c>
      <c r="L22" s="74">
        <v>2</v>
      </c>
      <c r="M22" s="74">
        <v>9</v>
      </c>
      <c r="N22" s="74">
        <v>16</v>
      </c>
      <c r="O22" s="74">
        <v>23</v>
      </c>
      <c r="P22" s="74">
        <v>30</v>
      </c>
      <c r="Q22" s="74">
        <v>7</v>
      </c>
      <c r="R22" s="74">
        <v>14</v>
      </c>
      <c r="S22" s="74">
        <v>21</v>
      </c>
      <c r="T22" s="74">
        <v>28</v>
      </c>
      <c r="U22" s="74">
        <v>4</v>
      </c>
      <c r="V22" s="74">
        <v>11</v>
      </c>
      <c r="W22" s="74">
        <v>18</v>
      </c>
      <c r="X22" s="74">
        <v>25</v>
      </c>
      <c r="Y22" s="74">
        <v>1</v>
      </c>
      <c r="Z22" s="74">
        <v>8</v>
      </c>
      <c r="AA22" s="74">
        <v>15</v>
      </c>
      <c r="AB22" s="74">
        <v>22</v>
      </c>
      <c r="AC22" s="74">
        <v>1</v>
      </c>
      <c r="AD22" s="74">
        <v>8</v>
      </c>
      <c r="AE22" s="74">
        <v>15</v>
      </c>
      <c r="AF22" s="74">
        <v>22</v>
      </c>
      <c r="AG22" s="74">
        <v>29</v>
      </c>
      <c r="AH22" s="74">
        <v>5</v>
      </c>
      <c r="AI22" s="74">
        <v>12</v>
      </c>
      <c r="AJ22" s="74">
        <v>19</v>
      </c>
      <c r="AK22" s="74">
        <v>26</v>
      </c>
      <c r="AL22" s="74">
        <v>3</v>
      </c>
      <c r="AM22" s="74">
        <v>10</v>
      </c>
      <c r="AN22" s="74">
        <v>17</v>
      </c>
      <c r="AO22" s="74">
        <v>24</v>
      </c>
      <c r="AP22" s="74">
        <v>31</v>
      </c>
      <c r="AQ22" s="74">
        <v>7</v>
      </c>
      <c r="AR22" s="74">
        <v>14</v>
      </c>
      <c r="AS22" s="74">
        <v>21</v>
      </c>
      <c r="AT22" s="74">
        <v>28</v>
      </c>
      <c r="AU22" s="74">
        <v>5</v>
      </c>
      <c r="AV22" s="74">
        <v>12</v>
      </c>
      <c r="AW22" s="74">
        <v>19</v>
      </c>
      <c r="AX22" s="74">
        <v>26</v>
      </c>
      <c r="AY22" s="74">
        <v>2</v>
      </c>
      <c r="AZ22" s="74">
        <v>9</v>
      </c>
      <c r="BA22" s="74">
        <v>16</v>
      </c>
      <c r="BB22" s="75">
        <v>23</v>
      </c>
      <c r="BC22" s="108">
        <v>30</v>
      </c>
      <c r="BD22" s="114">
        <v>6</v>
      </c>
      <c r="BE22" s="114"/>
      <c r="BF22" s="114"/>
      <c r="BG22" s="114"/>
      <c r="BH22" s="114"/>
      <c r="BI22" s="114">
        <v>16</v>
      </c>
      <c r="BJ22" s="117">
        <f>SUM(BC22:BI22)</f>
        <v>52</v>
      </c>
    </row>
    <row r="23" spans="1:62" s="49" customFormat="1" ht="19.5" customHeight="1">
      <c r="A23" s="127" t="s">
        <v>80</v>
      </c>
      <c r="B23" s="128"/>
      <c r="C23" s="76">
        <v>4</v>
      </c>
      <c r="D23" s="76">
        <v>11</v>
      </c>
      <c r="E23" s="76">
        <v>18</v>
      </c>
      <c r="F23" s="76">
        <v>25</v>
      </c>
      <c r="G23" s="76">
        <v>2</v>
      </c>
      <c r="H23" s="76">
        <v>9</v>
      </c>
      <c r="I23" s="76">
        <v>16</v>
      </c>
      <c r="J23" s="76">
        <v>23</v>
      </c>
      <c r="K23" s="76">
        <v>30</v>
      </c>
      <c r="L23" s="76">
        <v>6</v>
      </c>
      <c r="M23" s="76">
        <v>13</v>
      </c>
      <c r="N23" s="76">
        <v>20</v>
      </c>
      <c r="O23" s="76">
        <v>27</v>
      </c>
      <c r="P23" s="76">
        <v>4</v>
      </c>
      <c r="Q23" s="76">
        <v>11</v>
      </c>
      <c r="R23" s="76">
        <v>18</v>
      </c>
      <c r="S23" s="76">
        <v>25</v>
      </c>
      <c r="T23" s="76">
        <v>1</v>
      </c>
      <c r="U23" s="76">
        <v>8</v>
      </c>
      <c r="V23" s="76">
        <v>15</v>
      </c>
      <c r="W23" s="76">
        <v>22</v>
      </c>
      <c r="X23" s="76">
        <v>29</v>
      </c>
      <c r="Y23" s="76">
        <v>5</v>
      </c>
      <c r="Z23" s="76">
        <v>12</v>
      </c>
      <c r="AA23" s="76">
        <v>19</v>
      </c>
      <c r="AB23" s="76">
        <v>26</v>
      </c>
      <c r="AC23" s="76">
        <v>5</v>
      </c>
      <c r="AD23" s="76">
        <v>12</v>
      </c>
      <c r="AE23" s="76">
        <v>19</v>
      </c>
      <c r="AF23" s="76">
        <v>26</v>
      </c>
      <c r="AG23" s="76">
        <v>2</v>
      </c>
      <c r="AH23" s="76">
        <v>9</v>
      </c>
      <c r="AI23" s="76">
        <v>16</v>
      </c>
      <c r="AJ23" s="76">
        <v>23</v>
      </c>
      <c r="AK23" s="76">
        <v>30</v>
      </c>
      <c r="AL23" s="76">
        <v>7</v>
      </c>
      <c r="AM23" s="76">
        <v>14</v>
      </c>
      <c r="AN23" s="76">
        <v>21</v>
      </c>
      <c r="AO23" s="76">
        <v>28</v>
      </c>
      <c r="AP23" s="76">
        <v>4</v>
      </c>
      <c r="AQ23" s="76">
        <v>11</v>
      </c>
      <c r="AR23" s="76">
        <v>18</v>
      </c>
      <c r="AS23" s="76">
        <v>25</v>
      </c>
      <c r="AT23" s="76">
        <v>2</v>
      </c>
      <c r="AU23" s="76">
        <v>9</v>
      </c>
      <c r="AV23" s="76">
        <v>16</v>
      </c>
      <c r="AW23" s="76">
        <v>23</v>
      </c>
      <c r="AX23" s="76">
        <v>30</v>
      </c>
      <c r="AY23" s="76">
        <v>6</v>
      </c>
      <c r="AZ23" s="76">
        <v>13</v>
      </c>
      <c r="BA23" s="76">
        <v>20</v>
      </c>
      <c r="BB23" s="77">
        <v>27</v>
      </c>
      <c r="BC23" s="106"/>
      <c r="BD23" s="115"/>
      <c r="BE23" s="115"/>
      <c r="BF23" s="115"/>
      <c r="BG23" s="115"/>
      <c r="BH23" s="115"/>
      <c r="BI23" s="115"/>
      <c r="BJ23" s="118"/>
    </row>
    <row r="24" spans="1:62" s="49" customFormat="1" ht="23" thickBot="1">
      <c r="A24" s="85"/>
      <c r="B24" s="51" t="s">
        <v>83</v>
      </c>
      <c r="C24" s="71"/>
      <c r="D24" s="71"/>
      <c r="E24" s="71"/>
      <c r="F24" s="71"/>
      <c r="G24" s="71"/>
      <c r="H24" s="71"/>
      <c r="I24" s="71"/>
      <c r="J24" s="72">
        <v>15</v>
      </c>
      <c r="K24" s="71"/>
      <c r="L24" s="71"/>
      <c r="M24" s="71"/>
      <c r="N24" s="71"/>
      <c r="O24" s="71"/>
      <c r="P24" s="71"/>
      <c r="Q24" s="71"/>
      <c r="R24" s="71" t="s">
        <v>21</v>
      </c>
      <c r="S24" s="71" t="s">
        <v>21</v>
      </c>
      <c r="T24" s="71" t="s">
        <v>21</v>
      </c>
      <c r="U24" s="71" t="s">
        <v>22</v>
      </c>
      <c r="V24" s="71" t="s">
        <v>22</v>
      </c>
      <c r="W24" s="71" t="s">
        <v>22</v>
      </c>
      <c r="X24" s="71" t="s">
        <v>22</v>
      </c>
      <c r="Y24" s="81"/>
      <c r="Z24" s="81"/>
      <c r="AA24" s="81"/>
      <c r="AB24" s="81"/>
      <c r="AC24" s="81"/>
      <c r="AD24" s="82">
        <v>15</v>
      </c>
      <c r="AE24" s="81"/>
      <c r="AF24" s="81"/>
      <c r="AG24" s="81"/>
      <c r="AH24" s="81"/>
      <c r="AI24" s="81"/>
      <c r="AJ24" s="81"/>
      <c r="AK24" s="81"/>
      <c r="AL24" s="81"/>
      <c r="AM24" s="81"/>
      <c r="AN24" s="81" t="s">
        <v>21</v>
      </c>
      <c r="AO24" s="81" t="s">
        <v>21</v>
      </c>
      <c r="AP24" s="81" t="s">
        <v>21</v>
      </c>
      <c r="AQ24" s="81" t="s">
        <v>22</v>
      </c>
      <c r="AR24" s="81" t="s">
        <v>22</v>
      </c>
      <c r="AS24" s="81" t="s">
        <v>22</v>
      </c>
      <c r="AT24" s="81" t="s">
        <v>22</v>
      </c>
      <c r="AU24" s="81" t="s">
        <v>22</v>
      </c>
      <c r="AV24" s="81" t="s">
        <v>22</v>
      </c>
      <c r="AW24" s="81" t="s">
        <v>22</v>
      </c>
      <c r="AX24" s="81" t="s">
        <v>22</v>
      </c>
      <c r="AY24" s="81" t="s">
        <v>22</v>
      </c>
      <c r="AZ24" s="81" t="s">
        <v>22</v>
      </c>
      <c r="BA24" s="81" t="s">
        <v>22</v>
      </c>
      <c r="BB24" s="83" t="s">
        <v>22</v>
      </c>
      <c r="BC24" s="109"/>
      <c r="BD24" s="126"/>
      <c r="BE24" s="126"/>
      <c r="BF24" s="126"/>
      <c r="BG24" s="126"/>
      <c r="BH24" s="126"/>
      <c r="BI24" s="126"/>
      <c r="BJ24" s="125"/>
    </row>
    <row r="25" spans="1:62" s="49" customFormat="1" ht="22">
      <c r="A25" s="55"/>
      <c r="B25" s="50"/>
      <c r="C25" s="74">
        <v>30</v>
      </c>
      <c r="D25" s="74">
        <v>6</v>
      </c>
      <c r="E25" s="74">
        <v>13</v>
      </c>
      <c r="F25" s="74">
        <v>20</v>
      </c>
      <c r="G25" s="74">
        <v>27</v>
      </c>
      <c r="H25" s="74">
        <v>4</v>
      </c>
      <c r="I25" s="74">
        <v>11</v>
      </c>
      <c r="J25" s="74">
        <v>18</v>
      </c>
      <c r="K25" s="74">
        <v>25</v>
      </c>
      <c r="L25" s="74">
        <v>1</v>
      </c>
      <c r="M25" s="74">
        <v>8</v>
      </c>
      <c r="N25" s="74">
        <v>15</v>
      </c>
      <c r="O25" s="74">
        <v>22</v>
      </c>
      <c r="P25" s="74">
        <v>29</v>
      </c>
      <c r="Q25" s="74">
        <v>6</v>
      </c>
      <c r="R25" s="74">
        <v>13</v>
      </c>
      <c r="S25" s="74">
        <v>20</v>
      </c>
      <c r="T25" s="74">
        <v>27</v>
      </c>
      <c r="U25" s="74">
        <v>3</v>
      </c>
      <c r="V25" s="74">
        <v>10</v>
      </c>
      <c r="W25" s="74">
        <v>17</v>
      </c>
      <c r="X25" s="74">
        <v>24</v>
      </c>
      <c r="Y25" s="74">
        <v>31</v>
      </c>
      <c r="Z25" s="74">
        <v>7</v>
      </c>
      <c r="AA25" s="74">
        <v>14</v>
      </c>
      <c r="AB25" s="74">
        <v>21</v>
      </c>
      <c r="AC25" s="74">
        <v>28</v>
      </c>
      <c r="AD25" s="74">
        <v>6</v>
      </c>
      <c r="AE25" s="74">
        <v>13</v>
      </c>
      <c r="AF25" s="74">
        <v>20</v>
      </c>
      <c r="AG25" s="74">
        <v>27</v>
      </c>
      <c r="AH25" s="74">
        <v>3</v>
      </c>
      <c r="AI25" s="74">
        <v>10</v>
      </c>
      <c r="AJ25" s="74">
        <v>17</v>
      </c>
      <c r="AK25" s="74">
        <v>24</v>
      </c>
      <c r="AL25" s="74">
        <v>1</v>
      </c>
      <c r="AM25" s="74">
        <v>8</v>
      </c>
      <c r="AN25" s="74">
        <v>15</v>
      </c>
      <c r="AO25" s="74">
        <v>22</v>
      </c>
      <c r="AP25" s="74">
        <v>29</v>
      </c>
      <c r="AQ25" s="74">
        <v>5</v>
      </c>
      <c r="AR25" s="74">
        <v>12</v>
      </c>
      <c r="AS25" s="74">
        <v>19</v>
      </c>
      <c r="AT25" s="74">
        <v>26</v>
      </c>
      <c r="AU25" s="74">
        <v>3</v>
      </c>
      <c r="AV25" s="74">
        <v>10</v>
      </c>
      <c r="AW25" s="74">
        <v>17</v>
      </c>
      <c r="AX25" s="74">
        <v>24</v>
      </c>
      <c r="AY25" s="74">
        <v>31</v>
      </c>
      <c r="AZ25" s="74">
        <v>7</v>
      </c>
      <c r="BA25" s="74">
        <v>14</v>
      </c>
      <c r="BB25" s="75">
        <v>21</v>
      </c>
      <c r="BC25" s="105">
        <v>27</v>
      </c>
      <c r="BD25" s="122">
        <v>6</v>
      </c>
      <c r="BE25" s="122">
        <v>2</v>
      </c>
      <c r="BF25" s="122"/>
      <c r="BG25" s="122"/>
      <c r="BH25" s="122"/>
      <c r="BI25" s="122">
        <v>17</v>
      </c>
      <c r="BJ25" s="129">
        <f>SUM(BC25:BI25)</f>
        <v>52</v>
      </c>
    </row>
    <row r="26" spans="1:62" s="49" customFormat="1" ht="22">
      <c r="A26" s="127" t="s">
        <v>131</v>
      </c>
      <c r="B26" s="128"/>
      <c r="C26" s="76">
        <v>3</v>
      </c>
      <c r="D26" s="76">
        <v>10</v>
      </c>
      <c r="E26" s="76">
        <v>17</v>
      </c>
      <c r="F26" s="76">
        <v>24</v>
      </c>
      <c r="G26" s="76">
        <v>1</v>
      </c>
      <c r="H26" s="76">
        <v>8</v>
      </c>
      <c r="I26" s="76">
        <v>15</v>
      </c>
      <c r="J26" s="76">
        <v>22</v>
      </c>
      <c r="K26" s="76">
        <v>29</v>
      </c>
      <c r="L26" s="76">
        <v>5</v>
      </c>
      <c r="M26" s="76">
        <v>12</v>
      </c>
      <c r="N26" s="76">
        <v>19</v>
      </c>
      <c r="O26" s="76">
        <v>26</v>
      </c>
      <c r="P26" s="76">
        <v>3</v>
      </c>
      <c r="Q26" s="76">
        <v>10</v>
      </c>
      <c r="R26" s="76">
        <v>17</v>
      </c>
      <c r="S26" s="76">
        <v>24</v>
      </c>
      <c r="T26" s="76">
        <v>31</v>
      </c>
      <c r="U26" s="76">
        <v>7</v>
      </c>
      <c r="V26" s="76">
        <v>14</v>
      </c>
      <c r="W26" s="76">
        <v>21</v>
      </c>
      <c r="X26" s="76">
        <v>28</v>
      </c>
      <c r="Y26" s="76">
        <v>4</v>
      </c>
      <c r="Z26" s="76">
        <v>11</v>
      </c>
      <c r="AA26" s="76">
        <v>18</v>
      </c>
      <c r="AB26" s="76">
        <v>25</v>
      </c>
      <c r="AC26" s="76">
        <v>3</v>
      </c>
      <c r="AD26" s="76">
        <v>10</v>
      </c>
      <c r="AE26" s="76">
        <v>17</v>
      </c>
      <c r="AF26" s="76">
        <v>24</v>
      </c>
      <c r="AG26" s="76">
        <v>31</v>
      </c>
      <c r="AH26" s="76">
        <v>7</v>
      </c>
      <c r="AI26" s="76">
        <v>14</v>
      </c>
      <c r="AJ26" s="76">
        <v>21</v>
      </c>
      <c r="AK26" s="76">
        <v>28</v>
      </c>
      <c r="AL26" s="76">
        <v>5</v>
      </c>
      <c r="AM26" s="76">
        <v>12</v>
      </c>
      <c r="AN26" s="76">
        <v>19</v>
      </c>
      <c r="AO26" s="76">
        <v>26</v>
      </c>
      <c r="AP26" s="76">
        <v>2</v>
      </c>
      <c r="AQ26" s="76">
        <v>9</v>
      </c>
      <c r="AR26" s="76">
        <v>16</v>
      </c>
      <c r="AS26" s="76">
        <v>23</v>
      </c>
      <c r="AT26" s="76">
        <v>30</v>
      </c>
      <c r="AU26" s="76">
        <v>7</v>
      </c>
      <c r="AV26" s="76">
        <v>14</v>
      </c>
      <c r="AW26" s="76">
        <v>21</v>
      </c>
      <c r="AX26" s="76">
        <v>28</v>
      </c>
      <c r="AY26" s="76">
        <v>4</v>
      </c>
      <c r="AZ26" s="76">
        <v>11</v>
      </c>
      <c r="BA26" s="76">
        <v>18</v>
      </c>
      <c r="BB26" s="77">
        <v>25</v>
      </c>
      <c r="BC26" s="106"/>
      <c r="BD26" s="115"/>
      <c r="BE26" s="115"/>
      <c r="BF26" s="115"/>
      <c r="BG26" s="115"/>
      <c r="BH26" s="115"/>
      <c r="BI26" s="115"/>
      <c r="BJ26" s="118"/>
    </row>
    <row r="27" spans="1:62" s="49" customFormat="1" ht="23" thickBot="1">
      <c r="A27" s="57"/>
      <c r="B27" s="51" t="s">
        <v>79</v>
      </c>
      <c r="C27" s="71"/>
      <c r="D27" s="71"/>
      <c r="E27" s="71"/>
      <c r="F27" s="71"/>
      <c r="G27" s="71"/>
      <c r="H27" s="71"/>
      <c r="I27" s="71"/>
      <c r="J27" s="72">
        <v>15</v>
      </c>
      <c r="K27" s="71"/>
      <c r="L27" s="71"/>
      <c r="M27" s="71"/>
      <c r="N27" s="71"/>
      <c r="O27" s="71"/>
      <c r="P27" s="71"/>
      <c r="Q27" s="71"/>
      <c r="R27" s="71" t="s">
        <v>21</v>
      </c>
      <c r="S27" s="71" t="s">
        <v>21</v>
      </c>
      <c r="T27" s="71" t="s">
        <v>21</v>
      </c>
      <c r="U27" s="71" t="s">
        <v>22</v>
      </c>
      <c r="V27" s="71" t="s">
        <v>22</v>
      </c>
      <c r="W27" s="71" t="s">
        <v>22</v>
      </c>
      <c r="X27" s="71" t="s">
        <v>22</v>
      </c>
      <c r="Y27" s="81"/>
      <c r="Z27" s="81"/>
      <c r="AA27" s="81"/>
      <c r="AB27" s="81"/>
      <c r="AC27" s="81"/>
      <c r="AD27" s="82">
        <v>12</v>
      </c>
      <c r="AE27" s="81"/>
      <c r="AF27" s="81"/>
      <c r="AG27" s="81"/>
      <c r="AH27" s="81"/>
      <c r="AI27" s="81"/>
      <c r="AJ27" s="81"/>
      <c r="AK27" s="81" t="s">
        <v>21</v>
      </c>
      <c r="AL27" s="81" t="s">
        <v>21</v>
      </c>
      <c r="AM27" s="81" t="s">
        <v>21</v>
      </c>
      <c r="AN27" s="81" t="s">
        <v>30</v>
      </c>
      <c r="AO27" s="81" t="s">
        <v>30</v>
      </c>
      <c r="AP27" s="81" t="s">
        <v>22</v>
      </c>
      <c r="AQ27" s="81" t="s">
        <v>22</v>
      </c>
      <c r="AR27" s="81" t="s">
        <v>22</v>
      </c>
      <c r="AS27" s="81" t="s">
        <v>22</v>
      </c>
      <c r="AT27" s="81" t="s">
        <v>22</v>
      </c>
      <c r="AU27" s="81" t="s">
        <v>22</v>
      </c>
      <c r="AV27" s="81" t="s">
        <v>22</v>
      </c>
      <c r="AW27" s="81" t="s">
        <v>22</v>
      </c>
      <c r="AX27" s="81" t="s">
        <v>22</v>
      </c>
      <c r="AY27" s="81" t="s">
        <v>22</v>
      </c>
      <c r="AZ27" s="81" t="s">
        <v>22</v>
      </c>
      <c r="BA27" s="81" t="s">
        <v>22</v>
      </c>
      <c r="BB27" s="83" t="s">
        <v>22</v>
      </c>
      <c r="BC27" s="107"/>
      <c r="BD27" s="116"/>
      <c r="BE27" s="116"/>
      <c r="BF27" s="116"/>
      <c r="BG27" s="116"/>
      <c r="BH27" s="116"/>
      <c r="BI27" s="116"/>
      <c r="BJ27" s="119"/>
    </row>
    <row r="28" spans="1:62" s="49" customFormat="1" ht="22">
      <c r="A28" s="73"/>
      <c r="B28" s="56"/>
      <c r="C28" s="78">
        <v>28</v>
      </c>
      <c r="D28" s="78">
        <v>4</v>
      </c>
      <c r="E28" s="78">
        <v>11</v>
      </c>
      <c r="F28" s="78">
        <v>18</v>
      </c>
      <c r="G28" s="78">
        <v>25</v>
      </c>
      <c r="H28" s="78">
        <v>2</v>
      </c>
      <c r="I28" s="78">
        <v>9</v>
      </c>
      <c r="J28" s="78">
        <v>16</v>
      </c>
      <c r="K28" s="78">
        <v>23</v>
      </c>
      <c r="L28" s="78">
        <v>30</v>
      </c>
      <c r="M28" s="78">
        <v>6</v>
      </c>
      <c r="N28" s="78">
        <v>13</v>
      </c>
      <c r="O28" s="78">
        <v>20</v>
      </c>
      <c r="P28" s="78">
        <v>27</v>
      </c>
      <c r="Q28" s="78">
        <v>4</v>
      </c>
      <c r="R28" s="78">
        <v>11</v>
      </c>
      <c r="S28" s="78">
        <v>18</v>
      </c>
      <c r="T28" s="78">
        <v>25</v>
      </c>
      <c r="U28" s="78">
        <v>1</v>
      </c>
      <c r="V28" s="78">
        <v>8</v>
      </c>
      <c r="W28" s="78">
        <v>15</v>
      </c>
      <c r="X28" s="78">
        <v>22</v>
      </c>
      <c r="Y28" s="78">
        <v>29</v>
      </c>
      <c r="Z28" s="78">
        <v>5</v>
      </c>
      <c r="AA28" s="78">
        <v>12</v>
      </c>
      <c r="AB28" s="78">
        <v>19</v>
      </c>
      <c r="AC28" s="78">
        <v>26</v>
      </c>
      <c r="AD28" s="78">
        <v>5</v>
      </c>
      <c r="AE28" s="78">
        <v>12</v>
      </c>
      <c r="AF28" s="78">
        <v>19</v>
      </c>
      <c r="AG28" s="78">
        <v>26</v>
      </c>
      <c r="AH28" s="78">
        <v>2</v>
      </c>
      <c r="AI28" s="78">
        <v>9</v>
      </c>
      <c r="AJ28" s="78">
        <v>16</v>
      </c>
      <c r="AK28" s="78">
        <v>23</v>
      </c>
      <c r="AL28" s="78">
        <v>30</v>
      </c>
      <c r="AM28" s="78">
        <v>7</v>
      </c>
      <c r="AN28" s="78">
        <v>14</v>
      </c>
      <c r="AO28" s="78">
        <v>21</v>
      </c>
      <c r="AP28" s="78">
        <v>28</v>
      </c>
      <c r="AQ28" s="78">
        <v>4</v>
      </c>
      <c r="AR28" s="78">
        <v>11</v>
      </c>
      <c r="AS28" s="78">
        <v>18</v>
      </c>
      <c r="AT28" s="78">
        <v>25</v>
      </c>
      <c r="AU28" s="78">
        <v>2</v>
      </c>
      <c r="AV28" s="78">
        <v>9</v>
      </c>
      <c r="AW28" s="78">
        <v>16</v>
      </c>
      <c r="AX28" s="78">
        <v>23</v>
      </c>
      <c r="AY28" s="78">
        <v>30</v>
      </c>
      <c r="AZ28" s="78">
        <v>6</v>
      </c>
      <c r="BA28" s="78">
        <v>13</v>
      </c>
      <c r="BB28" s="84">
        <v>20</v>
      </c>
      <c r="BC28" s="108">
        <v>27</v>
      </c>
      <c r="BD28" s="114">
        <v>5</v>
      </c>
      <c r="BE28" s="114">
        <v>4</v>
      </c>
      <c r="BF28" s="114"/>
      <c r="BG28" s="114">
        <v>2</v>
      </c>
      <c r="BH28" s="114"/>
      <c r="BI28" s="114">
        <v>4</v>
      </c>
      <c r="BJ28" s="103">
        <f>SUM(BC28:BI28)</f>
        <v>42</v>
      </c>
    </row>
    <row r="29" spans="1:62" s="49" customFormat="1" ht="22">
      <c r="A29" s="127" t="s">
        <v>132</v>
      </c>
      <c r="B29" s="128"/>
      <c r="C29" s="76">
        <v>1</v>
      </c>
      <c r="D29" s="76">
        <v>8</v>
      </c>
      <c r="E29" s="76">
        <v>15</v>
      </c>
      <c r="F29" s="76">
        <v>22</v>
      </c>
      <c r="G29" s="76">
        <v>29</v>
      </c>
      <c r="H29" s="76">
        <v>6</v>
      </c>
      <c r="I29" s="76">
        <v>13</v>
      </c>
      <c r="J29" s="76">
        <v>20</v>
      </c>
      <c r="K29" s="76">
        <v>27</v>
      </c>
      <c r="L29" s="76">
        <v>3</v>
      </c>
      <c r="M29" s="76">
        <v>10</v>
      </c>
      <c r="N29" s="76">
        <v>17</v>
      </c>
      <c r="O29" s="76">
        <v>24</v>
      </c>
      <c r="P29" s="76">
        <v>1</v>
      </c>
      <c r="Q29" s="76">
        <v>8</v>
      </c>
      <c r="R29" s="76">
        <v>15</v>
      </c>
      <c r="S29" s="76">
        <v>22</v>
      </c>
      <c r="T29" s="76">
        <v>29</v>
      </c>
      <c r="U29" s="76">
        <v>5</v>
      </c>
      <c r="V29" s="76">
        <v>12</v>
      </c>
      <c r="W29" s="76">
        <v>19</v>
      </c>
      <c r="X29" s="76">
        <v>26</v>
      </c>
      <c r="Y29" s="76">
        <v>2</v>
      </c>
      <c r="Z29" s="76">
        <v>9</v>
      </c>
      <c r="AA29" s="76">
        <v>16</v>
      </c>
      <c r="AB29" s="76">
        <v>23</v>
      </c>
      <c r="AC29" s="76">
        <v>2</v>
      </c>
      <c r="AD29" s="76">
        <v>9</v>
      </c>
      <c r="AE29" s="76">
        <v>16</v>
      </c>
      <c r="AF29" s="76">
        <v>23</v>
      </c>
      <c r="AG29" s="76">
        <v>30</v>
      </c>
      <c r="AH29" s="76">
        <v>6</v>
      </c>
      <c r="AI29" s="76">
        <v>13</v>
      </c>
      <c r="AJ29" s="76">
        <v>20</v>
      </c>
      <c r="AK29" s="76">
        <v>27</v>
      </c>
      <c r="AL29" s="76">
        <v>4</v>
      </c>
      <c r="AM29" s="76">
        <v>11</v>
      </c>
      <c r="AN29" s="76">
        <v>18</v>
      </c>
      <c r="AO29" s="76">
        <v>25</v>
      </c>
      <c r="AP29" s="76">
        <v>1</v>
      </c>
      <c r="AQ29" s="76">
        <v>8</v>
      </c>
      <c r="AR29" s="76">
        <v>15</v>
      </c>
      <c r="AS29" s="76">
        <v>22</v>
      </c>
      <c r="AT29" s="76">
        <v>29</v>
      </c>
      <c r="AU29" s="76">
        <v>6</v>
      </c>
      <c r="AV29" s="76">
        <v>13</v>
      </c>
      <c r="AW29" s="76">
        <v>20</v>
      </c>
      <c r="AX29" s="76">
        <v>27</v>
      </c>
      <c r="AY29" s="76">
        <v>3</v>
      </c>
      <c r="AZ29" s="76">
        <v>10</v>
      </c>
      <c r="BA29" s="76">
        <v>17</v>
      </c>
      <c r="BB29" s="77">
        <v>24</v>
      </c>
      <c r="BC29" s="106"/>
      <c r="BD29" s="115"/>
      <c r="BE29" s="115"/>
      <c r="BF29" s="115"/>
      <c r="BG29" s="115"/>
      <c r="BH29" s="115"/>
      <c r="BI29" s="115"/>
      <c r="BJ29" s="104"/>
    </row>
    <row r="30" spans="1:62" s="49" customFormat="1" ht="23" thickBot="1">
      <c r="A30" s="57"/>
      <c r="B30" s="51" t="s">
        <v>81</v>
      </c>
      <c r="C30" s="81"/>
      <c r="D30" s="81"/>
      <c r="E30" s="81"/>
      <c r="F30" s="81"/>
      <c r="G30" s="81"/>
      <c r="H30" s="81"/>
      <c r="I30" s="81"/>
      <c r="J30" s="82">
        <v>15</v>
      </c>
      <c r="K30" s="81"/>
      <c r="L30" s="81"/>
      <c r="M30" s="81"/>
      <c r="N30" s="81"/>
      <c r="O30" s="81"/>
      <c r="P30" s="81"/>
      <c r="Q30" s="81"/>
      <c r="R30" s="81" t="s">
        <v>21</v>
      </c>
      <c r="S30" s="81" t="s">
        <v>21</v>
      </c>
      <c r="T30" s="81" t="s">
        <v>21</v>
      </c>
      <c r="U30" s="81" t="s">
        <v>22</v>
      </c>
      <c r="V30" s="81" t="s">
        <v>22</v>
      </c>
      <c r="W30" s="81" t="s">
        <v>22</v>
      </c>
      <c r="X30" s="81" t="s">
        <v>22</v>
      </c>
      <c r="Y30" s="81"/>
      <c r="Z30" s="81"/>
      <c r="AA30" s="81"/>
      <c r="AB30" s="81"/>
      <c r="AC30" s="81"/>
      <c r="AD30" s="82">
        <v>12</v>
      </c>
      <c r="AE30" s="81"/>
      <c r="AF30" s="81"/>
      <c r="AG30" s="81"/>
      <c r="AH30" s="81"/>
      <c r="AI30" s="81"/>
      <c r="AJ30" s="81"/>
      <c r="AK30" s="81" t="s">
        <v>21</v>
      </c>
      <c r="AL30" s="81" t="s">
        <v>21</v>
      </c>
      <c r="AM30" s="87" t="s">
        <v>30</v>
      </c>
      <c r="AN30" s="87" t="s">
        <v>30</v>
      </c>
      <c r="AO30" s="87" t="s">
        <v>30</v>
      </c>
      <c r="AP30" s="87" t="s">
        <v>30</v>
      </c>
      <c r="AQ30" s="81" t="s">
        <v>66</v>
      </c>
      <c r="AR30" s="81" t="s">
        <v>66</v>
      </c>
      <c r="AS30" s="81"/>
      <c r="AT30" s="81"/>
      <c r="AU30" s="81"/>
      <c r="AV30" s="81"/>
      <c r="AW30" s="81"/>
      <c r="AX30" s="81"/>
      <c r="AY30" s="81"/>
      <c r="AZ30" s="81"/>
      <c r="BA30" s="81"/>
      <c r="BB30" s="83"/>
      <c r="BC30" s="107"/>
      <c r="BD30" s="116"/>
      <c r="BE30" s="116"/>
      <c r="BF30" s="116"/>
      <c r="BG30" s="116"/>
      <c r="BH30" s="116"/>
      <c r="BI30" s="116"/>
      <c r="BJ30" s="104"/>
    </row>
    <row r="31" spans="1:62" s="49" customFormat="1" ht="26.25" customHeight="1" thickBot="1">
      <c r="A31" s="58"/>
      <c r="B31" s="59"/>
      <c r="C31" s="60"/>
      <c r="D31" s="60"/>
      <c r="E31" s="60"/>
      <c r="F31" s="60"/>
      <c r="G31" s="60"/>
      <c r="H31" s="60"/>
      <c r="I31" s="59"/>
      <c r="J31" s="59"/>
      <c r="K31" s="60"/>
      <c r="L31" s="60"/>
      <c r="M31" s="60"/>
      <c r="N31" s="60"/>
      <c r="O31" s="61"/>
      <c r="P31" s="61"/>
      <c r="Q31" s="62"/>
      <c r="R31" s="62"/>
      <c r="S31" s="62"/>
      <c r="T31" s="59"/>
      <c r="U31" s="59"/>
      <c r="V31" s="59"/>
      <c r="W31" s="59"/>
      <c r="X31" s="59"/>
      <c r="Y31" s="63"/>
      <c r="Z31" s="60"/>
      <c r="AA31" s="60"/>
      <c r="AB31" s="60"/>
      <c r="AC31" s="60"/>
      <c r="AD31" s="60"/>
      <c r="AE31" s="60"/>
      <c r="AF31" s="59"/>
      <c r="AG31" s="59"/>
      <c r="AH31" s="59"/>
      <c r="AI31" s="59"/>
      <c r="AK31" s="64"/>
      <c r="AL31" s="61"/>
      <c r="AM31" s="62"/>
      <c r="AN31" s="62"/>
      <c r="AO31" s="62"/>
      <c r="AP31" s="59"/>
      <c r="AQ31" s="65"/>
      <c r="AR31" s="65"/>
      <c r="AS31" s="65"/>
      <c r="AT31" s="65"/>
      <c r="AU31" s="65"/>
      <c r="AV31" s="65"/>
      <c r="AW31" s="65"/>
      <c r="AX31" s="65"/>
      <c r="AY31" s="65"/>
      <c r="AZ31" s="130" t="s">
        <v>0</v>
      </c>
      <c r="BA31" s="130"/>
      <c r="BB31" s="131"/>
      <c r="BC31" s="54">
        <f>SUM(BC19:BC30)</f>
        <v>114</v>
      </c>
      <c r="BD31" s="52">
        <f>SUM(BD19:BD30)</f>
        <v>23</v>
      </c>
      <c r="BE31" s="52">
        <f>SUM(BE19:BE30)</f>
        <v>6</v>
      </c>
      <c r="BF31" s="52"/>
      <c r="BG31" s="52">
        <f>SUM(BG19:BG30)</f>
        <v>2</v>
      </c>
      <c r="BH31" s="52"/>
      <c r="BI31" s="52">
        <f>SUM(BI19:BI30)</f>
        <v>53</v>
      </c>
      <c r="BJ31" s="53">
        <f>SUM(BC31:BI31)</f>
        <v>198</v>
      </c>
    </row>
    <row r="32" spans="1:62" s="6" customFormat="1" ht="25.5" customHeight="1" thickBot="1">
      <c r="A32" s="123" t="s">
        <v>115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</row>
    <row r="33" spans="1:66" s="24" customFormat="1" ht="41.25" customHeight="1" thickBot="1">
      <c r="A33" s="20"/>
      <c r="B33" s="21" t="s">
        <v>23</v>
      </c>
      <c r="C33" s="21"/>
      <c r="D33" s="21"/>
      <c r="E33" s="21"/>
      <c r="F33" s="21"/>
      <c r="G33" s="22"/>
      <c r="H33" s="22"/>
      <c r="I33" s="23" t="s">
        <v>21</v>
      </c>
      <c r="J33" s="21" t="s">
        <v>24</v>
      </c>
      <c r="K33" s="22"/>
      <c r="Q33" s="23" t="s">
        <v>30</v>
      </c>
      <c r="R33" s="21" t="s">
        <v>60</v>
      </c>
      <c r="S33" s="21"/>
      <c r="T33" s="21"/>
      <c r="U33" s="21"/>
      <c r="V33" s="21"/>
      <c r="Y33" s="23" t="s">
        <v>105</v>
      </c>
      <c r="Z33" s="21" t="s">
        <v>106</v>
      </c>
      <c r="AL33" s="25" t="s">
        <v>66</v>
      </c>
      <c r="AM33" s="21" t="s">
        <v>67</v>
      </c>
      <c r="AN33" s="22"/>
      <c r="AO33" s="26"/>
      <c r="AP33" s="21"/>
      <c r="AQ33" s="21"/>
      <c r="AR33" s="21"/>
      <c r="AS33" s="27"/>
      <c r="AU33" s="23" t="s">
        <v>107</v>
      </c>
      <c r="AV33" s="28" t="s">
        <v>113</v>
      </c>
      <c r="AW33" s="124" t="s">
        <v>108</v>
      </c>
      <c r="AX33" s="124"/>
      <c r="AY33" s="124"/>
      <c r="AZ33" s="124"/>
      <c r="BA33" s="124"/>
      <c r="BB33" s="124"/>
      <c r="BC33" s="124"/>
      <c r="BD33" s="124"/>
      <c r="BE33" s="124"/>
      <c r="BF33" s="29"/>
      <c r="BG33" s="23" t="s">
        <v>22</v>
      </c>
      <c r="BH33" s="30" t="s">
        <v>25</v>
      </c>
      <c r="BJ33" s="21"/>
      <c r="BM33" s="29"/>
      <c r="BN33" s="29"/>
    </row>
  </sheetData>
  <mergeCells count="80">
    <mergeCell ref="A2:AV2"/>
    <mergeCell ref="A3:AV3"/>
    <mergeCell ref="A4:AV4"/>
    <mergeCell ref="A5:AV5"/>
    <mergeCell ref="A20:B20"/>
    <mergeCell ref="A7:BH7"/>
    <mergeCell ref="A8:BH8"/>
    <mergeCell ref="BC16:BJ16"/>
    <mergeCell ref="A16:BB16"/>
    <mergeCell ref="M15:Z15"/>
    <mergeCell ref="M10:BI10"/>
    <mergeCell ref="M9:BI9"/>
    <mergeCell ref="BI17:BI18"/>
    <mergeCell ref="BJ17:BJ18"/>
    <mergeCell ref="BC17:BC18"/>
    <mergeCell ref="BH17:BH18"/>
    <mergeCell ref="BE17:BE18"/>
    <mergeCell ref="BG17:BG18"/>
    <mergeCell ref="BF19:BF21"/>
    <mergeCell ref="BF22:BF24"/>
    <mergeCell ref="BH19:BH21"/>
    <mergeCell ref="BH22:BH24"/>
    <mergeCell ref="BF17:BF18"/>
    <mergeCell ref="BD19:BD21"/>
    <mergeCell ref="AL18:AP18"/>
    <mergeCell ref="AQ18:AT18"/>
    <mergeCell ref="AU18:AX18"/>
    <mergeCell ref="AY18:BB18"/>
    <mergeCell ref="AZ31:BB31"/>
    <mergeCell ref="BF25:BF27"/>
    <mergeCell ref="BF28:BF30"/>
    <mergeCell ref="BH28:BH30"/>
    <mergeCell ref="BH25:BH27"/>
    <mergeCell ref="BD25:BD27"/>
    <mergeCell ref="BE25:BE27"/>
    <mergeCell ref="BG25:BG27"/>
    <mergeCell ref="A32:BJ32"/>
    <mergeCell ref="AW33:BE33"/>
    <mergeCell ref="BJ22:BJ24"/>
    <mergeCell ref="BD22:BD24"/>
    <mergeCell ref="BE22:BE24"/>
    <mergeCell ref="BG22:BG24"/>
    <mergeCell ref="BI22:BI24"/>
    <mergeCell ref="A26:B26"/>
    <mergeCell ref="A29:B29"/>
    <mergeCell ref="A23:B23"/>
    <mergeCell ref="BJ25:BJ27"/>
    <mergeCell ref="BC28:BC30"/>
    <mergeCell ref="BD28:BD30"/>
    <mergeCell ref="BE28:BE30"/>
    <mergeCell ref="BG28:BG30"/>
    <mergeCell ref="BI28:BI30"/>
    <mergeCell ref="C18:G18"/>
    <mergeCell ref="H18:K18"/>
    <mergeCell ref="L18:O18"/>
    <mergeCell ref="P18:T18"/>
    <mergeCell ref="U18:X18"/>
    <mergeCell ref="M11:BI11"/>
    <mergeCell ref="M13:BI13"/>
    <mergeCell ref="M14:BI14"/>
    <mergeCell ref="BJ28:BJ30"/>
    <mergeCell ref="BC25:BC27"/>
    <mergeCell ref="BC22:BC24"/>
    <mergeCell ref="Y18:AB18"/>
    <mergeCell ref="AC18:AG18"/>
    <mergeCell ref="AH18:AK18"/>
    <mergeCell ref="BE19:BE21"/>
    <mergeCell ref="BG19:BG21"/>
    <mergeCell ref="BI19:BI21"/>
    <mergeCell ref="BJ19:BJ21"/>
    <mergeCell ref="BD17:BD18"/>
    <mergeCell ref="BI25:BI27"/>
    <mergeCell ref="BC19:BC21"/>
    <mergeCell ref="A13:K13"/>
    <mergeCell ref="A14:K14"/>
    <mergeCell ref="A15:K15"/>
    <mergeCell ref="A10:K10"/>
    <mergeCell ref="A9:K9"/>
    <mergeCell ref="A11:K11"/>
    <mergeCell ref="A12:K12"/>
  </mergeCells>
  <phoneticPr fontId="20" type="noConversion"/>
  <printOptions horizontalCentered="1"/>
  <pageMargins left="0.2" right="0.2" top="0.23622047244094491" bottom="0.15748031496062992" header="0.19685039370078741" footer="0.15748031496062992"/>
  <pageSetup paperSize="9" scale="46" orientation="landscape" r:id="rId1"/>
  <colBreaks count="1" manualBreakCount="1">
    <brk id="6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92"/>
  <sheetViews>
    <sheetView tabSelected="1" topLeftCell="D1" zoomScale="80" zoomScaleNormal="80" zoomScaleSheetLayoutView="55" zoomScalePageLayoutView="55" workbookViewId="0">
      <selection activeCell="AR52" sqref="AR52:AT52"/>
    </sheetView>
  </sheetViews>
  <sheetFormatPr baseColWidth="10" defaultColWidth="8.83203125" defaultRowHeight="25"/>
  <cols>
    <col min="1" max="1" width="6.6640625" style="40" customWidth="1"/>
    <col min="2" max="2" width="6.83203125" style="40" customWidth="1"/>
    <col min="3" max="3" width="4.83203125" style="40" customWidth="1"/>
    <col min="4" max="4" width="6.5" style="40" customWidth="1"/>
    <col min="5" max="25" width="4.6640625" style="40" customWidth="1"/>
    <col min="26" max="49" width="3.83203125" style="40" customWidth="1"/>
    <col min="50" max="50" width="9" style="40" customWidth="1"/>
    <col min="51" max="53" width="3.83203125" style="40" customWidth="1"/>
    <col min="54" max="61" width="7.6640625" style="40" customWidth="1"/>
    <col min="65" max="65" width="10.5" customWidth="1"/>
  </cols>
  <sheetData>
    <row r="1" spans="1:62" s="9" customFormat="1" ht="36.75" customHeight="1">
      <c r="A1" s="158" t="s">
        <v>120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</row>
    <row r="2" spans="1:62" s="3" customFormat="1" ht="21.75" customHeight="1">
      <c r="A2" s="159" t="s">
        <v>69</v>
      </c>
      <c r="B2" s="159"/>
      <c r="C2" s="159" t="s">
        <v>29</v>
      </c>
      <c r="D2" s="159"/>
      <c r="E2" s="160" t="s">
        <v>109</v>
      </c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 t="s">
        <v>34</v>
      </c>
      <c r="AA2" s="160"/>
      <c r="AB2" s="160"/>
      <c r="AC2" s="160"/>
      <c r="AD2" s="160"/>
      <c r="AE2" s="160"/>
      <c r="AF2" s="161" t="s">
        <v>87</v>
      </c>
      <c r="AG2" s="159"/>
      <c r="AH2" s="159"/>
      <c r="AI2" s="162" t="s">
        <v>35</v>
      </c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4"/>
      <c r="BB2" s="168" t="s">
        <v>71</v>
      </c>
      <c r="BC2" s="168"/>
      <c r="BD2" s="168"/>
      <c r="BE2" s="168"/>
      <c r="BF2" s="168"/>
      <c r="BG2" s="168"/>
      <c r="BH2" s="168"/>
      <c r="BI2" s="168"/>
      <c r="BJ2" s="6"/>
    </row>
    <row r="3" spans="1:62" s="3" customFormat="1" ht="30" customHeight="1">
      <c r="A3" s="159"/>
      <c r="B3" s="159"/>
      <c r="C3" s="159"/>
      <c r="D3" s="159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59"/>
      <c r="AG3" s="159"/>
      <c r="AH3" s="159"/>
      <c r="AI3" s="165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7"/>
      <c r="BB3" s="168"/>
      <c r="BC3" s="168"/>
      <c r="BD3" s="168"/>
      <c r="BE3" s="168"/>
      <c r="BF3" s="168"/>
      <c r="BG3" s="168"/>
      <c r="BH3" s="168"/>
      <c r="BI3" s="168"/>
      <c r="BJ3" s="6"/>
    </row>
    <row r="4" spans="1:62" s="3" customFormat="1" ht="23.25" customHeight="1">
      <c r="A4" s="159"/>
      <c r="B4" s="159"/>
      <c r="C4" s="159"/>
      <c r="D4" s="159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59" t="s">
        <v>61</v>
      </c>
      <c r="AA4" s="159"/>
      <c r="AB4" s="159" t="s">
        <v>36</v>
      </c>
      <c r="AC4" s="159"/>
      <c r="AD4" s="161" t="s">
        <v>133</v>
      </c>
      <c r="AE4" s="159"/>
      <c r="AF4" s="159"/>
      <c r="AG4" s="159"/>
      <c r="AH4" s="159"/>
      <c r="AI4" s="161" t="s">
        <v>88</v>
      </c>
      <c r="AJ4" s="159"/>
      <c r="AK4" s="159"/>
      <c r="AL4" s="153" t="s">
        <v>37</v>
      </c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4"/>
      <c r="AY4" s="161" t="s">
        <v>86</v>
      </c>
      <c r="AZ4" s="159"/>
      <c r="BA4" s="159"/>
      <c r="BB4" s="169" t="s">
        <v>5</v>
      </c>
      <c r="BC4" s="169"/>
      <c r="BD4" s="169" t="s">
        <v>6</v>
      </c>
      <c r="BE4" s="169"/>
      <c r="BF4" s="169" t="s">
        <v>84</v>
      </c>
      <c r="BG4" s="169"/>
      <c r="BH4" s="169" t="s">
        <v>85</v>
      </c>
      <c r="BI4" s="169"/>
      <c r="BJ4" s="6"/>
    </row>
    <row r="5" spans="1:62" s="3" customFormat="1" ht="21.75" customHeight="1">
      <c r="A5" s="159"/>
      <c r="B5" s="159"/>
      <c r="C5" s="159"/>
      <c r="D5" s="159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 t="s">
        <v>0</v>
      </c>
      <c r="AM5" s="159"/>
      <c r="AN5" s="159"/>
      <c r="AO5" s="153" t="s">
        <v>38</v>
      </c>
      <c r="AP5" s="155"/>
      <c r="AQ5" s="155"/>
      <c r="AR5" s="155"/>
      <c r="AS5" s="155"/>
      <c r="AT5" s="155"/>
      <c r="AU5" s="155"/>
      <c r="AV5" s="155"/>
      <c r="AW5" s="155"/>
      <c r="AX5" s="154"/>
      <c r="AY5" s="159"/>
      <c r="AZ5" s="159"/>
      <c r="BA5" s="159"/>
      <c r="BB5" s="144" t="s">
        <v>1</v>
      </c>
      <c r="BC5" s="144"/>
      <c r="BD5" s="144"/>
      <c r="BE5" s="144"/>
      <c r="BF5" s="144"/>
      <c r="BG5" s="144"/>
      <c r="BH5" s="144"/>
      <c r="BI5" s="144"/>
      <c r="BJ5" s="6"/>
    </row>
    <row r="6" spans="1:62" s="3" customFormat="1" ht="17.25" customHeight="1">
      <c r="A6" s="159"/>
      <c r="B6" s="159"/>
      <c r="C6" s="159"/>
      <c r="D6" s="159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 t="s">
        <v>2</v>
      </c>
      <c r="AP6" s="159"/>
      <c r="AQ6" s="159"/>
      <c r="AR6" s="161" t="s">
        <v>135</v>
      </c>
      <c r="AS6" s="159"/>
      <c r="AT6" s="159"/>
      <c r="AU6" s="161" t="s">
        <v>110</v>
      </c>
      <c r="AV6" s="159"/>
      <c r="AW6" s="159"/>
      <c r="AX6" s="170" t="s">
        <v>134</v>
      </c>
      <c r="AY6" s="159"/>
      <c r="AZ6" s="159"/>
      <c r="BA6" s="159"/>
      <c r="BB6" s="33">
        <v>1</v>
      </c>
      <c r="BC6" s="33">
        <v>2</v>
      </c>
      <c r="BD6" s="33">
        <v>3</v>
      </c>
      <c r="BE6" s="33">
        <v>4</v>
      </c>
      <c r="BF6" s="33">
        <v>5</v>
      </c>
      <c r="BG6" s="33">
        <v>6</v>
      </c>
      <c r="BH6" s="33">
        <v>7</v>
      </c>
      <c r="BI6" s="33">
        <v>8</v>
      </c>
      <c r="BJ6" s="6"/>
    </row>
    <row r="7" spans="1:62" s="3" customFormat="1" ht="22.5" customHeight="1">
      <c r="A7" s="159"/>
      <c r="B7" s="159"/>
      <c r="C7" s="159"/>
      <c r="D7" s="159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71"/>
      <c r="AY7" s="159"/>
      <c r="AZ7" s="159"/>
      <c r="BA7" s="159"/>
      <c r="BB7" s="144" t="s">
        <v>39</v>
      </c>
      <c r="BC7" s="144"/>
      <c r="BD7" s="144"/>
      <c r="BE7" s="144"/>
      <c r="BF7" s="144"/>
      <c r="BG7" s="144"/>
      <c r="BH7" s="144"/>
      <c r="BI7" s="144"/>
      <c r="BJ7" s="6"/>
    </row>
    <row r="8" spans="1:62" s="3" customFormat="1" ht="106.5" customHeight="1">
      <c r="A8" s="159"/>
      <c r="B8" s="159"/>
      <c r="C8" s="159"/>
      <c r="D8" s="159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72"/>
      <c r="AY8" s="159"/>
      <c r="AZ8" s="159"/>
      <c r="BA8" s="159"/>
      <c r="BB8" s="34">
        <v>15</v>
      </c>
      <c r="BC8" s="34">
        <v>15</v>
      </c>
      <c r="BD8" s="34">
        <v>15</v>
      </c>
      <c r="BE8" s="34">
        <v>15</v>
      </c>
      <c r="BF8" s="34">
        <v>15</v>
      </c>
      <c r="BG8" s="34">
        <v>12</v>
      </c>
      <c r="BH8" s="34">
        <v>15</v>
      </c>
      <c r="BI8" s="34">
        <v>12</v>
      </c>
      <c r="BJ8" s="6"/>
    </row>
    <row r="9" spans="1:62" s="3" customFormat="1" ht="23" customHeight="1">
      <c r="A9" s="144">
        <v>1</v>
      </c>
      <c r="B9" s="144"/>
      <c r="C9" s="144">
        <v>2</v>
      </c>
      <c r="D9" s="144"/>
      <c r="E9" s="144">
        <v>3</v>
      </c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>
        <v>4</v>
      </c>
      <c r="AA9" s="144"/>
      <c r="AB9" s="144">
        <v>5</v>
      </c>
      <c r="AC9" s="144"/>
      <c r="AD9" s="144">
        <v>6</v>
      </c>
      <c r="AE9" s="144"/>
      <c r="AF9" s="144">
        <v>7</v>
      </c>
      <c r="AG9" s="144"/>
      <c r="AH9" s="144"/>
      <c r="AI9" s="144">
        <v>8</v>
      </c>
      <c r="AJ9" s="144"/>
      <c r="AK9" s="144"/>
      <c r="AL9" s="144">
        <v>9</v>
      </c>
      <c r="AM9" s="144"/>
      <c r="AN9" s="144"/>
      <c r="AO9" s="144">
        <v>10</v>
      </c>
      <c r="AP9" s="144"/>
      <c r="AQ9" s="144"/>
      <c r="AR9" s="144">
        <v>11</v>
      </c>
      <c r="AS9" s="144"/>
      <c r="AT9" s="144"/>
      <c r="AU9" s="144">
        <v>12</v>
      </c>
      <c r="AV9" s="144"/>
      <c r="AW9" s="144"/>
      <c r="AX9" s="33">
        <v>13</v>
      </c>
      <c r="AY9" s="153">
        <v>14</v>
      </c>
      <c r="AZ9" s="155"/>
      <c r="BA9" s="154"/>
      <c r="BB9" s="33">
        <v>15</v>
      </c>
      <c r="BC9" s="33">
        <v>16</v>
      </c>
      <c r="BD9" s="33">
        <v>17</v>
      </c>
      <c r="BE9" s="33">
        <v>18</v>
      </c>
      <c r="BF9" s="33">
        <v>19</v>
      </c>
      <c r="BG9" s="33">
        <v>20</v>
      </c>
      <c r="BH9" s="33">
        <v>21</v>
      </c>
      <c r="BI9" s="33">
        <v>22</v>
      </c>
      <c r="BJ9" s="6"/>
    </row>
    <row r="10" spans="1:62" s="3" customFormat="1" ht="24" customHeight="1">
      <c r="A10" s="173" t="s">
        <v>136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6"/>
    </row>
    <row r="11" spans="1:62" s="3" customFormat="1" ht="24" customHeight="1">
      <c r="A11" s="173" t="s">
        <v>137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6"/>
    </row>
    <row r="12" spans="1:62" s="3" customFormat="1" ht="24" customHeight="1">
      <c r="A12" s="174" t="s">
        <v>40</v>
      </c>
      <c r="B12" s="174"/>
      <c r="C12" s="175" t="s">
        <v>74</v>
      </c>
      <c r="D12" s="176"/>
      <c r="E12" s="146" t="s">
        <v>121</v>
      </c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44">
        <v>1</v>
      </c>
      <c r="AA12" s="144"/>
      <c r="AB12" s="153"/>
      <c r="AC12" s="154"/>
      <c r="AD12" s="153"/>
      <c r="AE12" s="154"/>
      <c r="AF12" s="144">
        <v>4</v>
      </c>
      <c r="AG12" s="144"/>
      <c r="AH12" s="144"/>
      <c r="AI12" s="144">
        <f t="shared" ref="AI12" si="0">AF12*30</f>
        <v>120</v>
      </c>
      <c r="AJ12" s="144"/>
      <c r="AK12" s="144"/>
      <c r="AL12" s="144">
        <f>AF12*10</f>
        <v>40</v>
      </c>
      <c r="AM12" s="144"/>
      <c r="AN12" s="144"/>
      <c r="AO12" s="144">
        <v>16</v>
      </c>
      <c r="AP12" s="144"/>
      <c r="AQ12" s="144"/>
      <c r="AR12" s="144"/>
      <c r="AS12" s="144"/>
      <c r="AT12" s="144"/>
      <c r="AU12" s="144">
        <v>24</v>
      </c>
      <c r="AV12" s="144"/>
      <c r="AW12" s="144"/>
      <c r="AX12" s="33"/>
      <c r="AY12" s="144">
        <f t="shared" ref="AY12" si="1">AI12-AL12</f>
        <v>80</v>
      </c>
      <c r="AZ12" s="144"/>
      <c r="BA12" s="144"/>
      <c r="BB12" s="33">
        <v>3</v>
      </c>
      <c r="BC12" s="33"/>
      <c r="BD12" s="33"/>
      <c r="BE12" s="33"/>
      <c r="BF12" s="33"/>
      <c r="BG12" s="33"/>
      <c r="BH12" s="33"/>
      <c r="BI12" s="33"/>
      <c r="BJ12" s="6"/>
    </row>
    <row r="13" spans="1:62" s="3" customFormat="1" ht="27.75" customHeight="1">
      <c r="A13" s="174" t="s">
        <v>41</v>
      </c>
      <c r="B13" s="174"/>
      <c r="C13" s="175" t="s">
        <v>72</v>
      </c>
      <c r="D13" s="176"/>
      <c r="E13" s="146" t="s">
        <v>161</v>
      </c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4">
        <v>1</v>
      </c>
      <c r="AA13" s="144"/>
      <c r="AB13" s="153"/>
      <c r="AC13" s="154"/>
      <c r="AD13" s="153"/>
      <c r="AE13" s="154"/>
      <c r="AF13" s="144">
        <v>4</v>
      </c>
      <c r="AG13" s="144"/>
      <c r="AH13" s="144"/>
      <c r="AI13" s="144">
        <f t="shared" ref="AI13" si="2">AF13*30</f>
        <v>120</v>
      </c>
      <c r="AJ13" s="144"/>
      <c r="AK13" s="144"/>
      <c r="AL13" s="144">
        <f t="shared" ref="AL13:AL17" si="3">AF13*10</f>
        <v>40</v>
      </c>
      <c r="AM13" s="144"/>
      <c r="AN13" s="144"/>
      <c r="AO13" s="144">
        <v>16</v>
      </c>
      <c r="AP13" s="144"/>
      <c r="AQ13" s="144"/>
      <c r="AR13" s="144"/>
      <c r="AS13" s="144"/>
      <c r="AT13" s="144"/>
      <c r="AU13" s="144">
        <v>24</v>
      </c>
      <c r="AV13" s="144"/>
      <c r="AW13" s="144"/>
      <c r="AX13" s="33"/>
      <c r="AY13" s="144">
        <f t="shared" ref="AY13:AY17" si="4">AI13-AL13</f>
        <v>80</v>
      </c>
      <c r="AZ13" s="144"/>
      <c r="BA13" s="144"/>
      <c r="BB13" s="33">
        <v>3</v>
      </c>
      <c r="BC13" s="33"/>
      <c r="BD13" s="33"/>
      <c r="BE13" s="33"/>
      <c r="BF13" s="33"/>
      <c r="BG13" s="33"/>
      <c r="BH13" s="33"/>
      <c r="BI13" s="33"/>
      <c r="BJ13" s="6"/>
    </row>
    <row r="14" spans="1:62" s="3" customFormat="1" ht="27.75" customHeight="1">
      <c r="A14" s="174" t="s">
        <v>42</v>
      </c>
      <c r="B14" s="174"/>
      <c r="C14" s="175" t="s">
        <v>72</v>
      </c>
      <c r="D14" s="176"/>
      <c r="E14" s="146" t="s">
        <v>160</v>
      </c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4">
        <v>1</v>
      </c>
      <c r="AA14" s="144"/>
      <c r="AB14" s="153"/>
      <c r="AC14" s="154"/>
      <c r="AD14" s="153"/>
      <c r="AE14" s="154"/>
      <c r="AF14" s="144">
        <v>6</v>
      </c>
      <c r="AG14" s="144"/>
      <c r="AH14" s="144"/>
      <c r="AI14" s="144">
        <f t="shared" ref="AI14:AI17" si="5">AF14*30</f>
        <v>180</v>
      </c>
      <c r="AJ14" s="144"/>
      <c r="AK14" s="144"/>
      <c r="AL14" s="144">
        <f t="shared" si="3"/>
        <v>60</v>
      </c>
      <c r="AM14" s="144"/>
      <c r="AN14" s="144"/>
      <c r="AO14" s="144">
        <v>30</v>
      </c>
      <c r="AP14" s="144"/>
      <c r="AQ14" s="144"/>
      <c r="AR14" s="144"/>
      <c r="AS14" s="144"/>
      <c r="AT14" s="144"/>
      <c r="AU14" s="144">
        <v>30</v>
      </c>
      <c r="AV14" s="144"/>
      <c r="AW14" s="144"/>
      <c r="AX14" s="33"/>
      <c r="AY14" s="144">
        <f t="shared" si="4"/>
        <v>120</v>
      </c>
      <c r="AZ14" s="144"/>
      <c r="BA14" s="144"/>
      <c r="BB14" s="33">
        <v>4</v>
      </c>
      <c r="BC14" s="33"/>
      <c r="BD14" s="33"/>
      <c r="BE14" s="33"/>
      <c r="BF14" s="33"/>
      <c r="BG14" s="33"/>
      <c r="BH14" s="33"/>
      <c r="BI14" s="33"/>
      <c r="BJ14" s="6"/>
    </row>
    <row r="15" spans="1:62" s="3" customFormat="1" ht="24" customHeight="1">
      <c r="A15" s="174" t="s">
        <v>43</v>
      </c>
      <c r="B15" s="174"/>
      <c r="C15" s="175" t="s">
        <v>72</v>
      </c>
      <c r="D15" s="176"/>
      <c r="E15" s="146" t="s">
        <v>162</v>
      </c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4">
        <v>1</v>
      </c>
      <c r="AA15" s="144"/>
      <c r="AB15" s="153"/>
      <c r="AC15" s="154"/>
      <c r="AD15" s="153"/>
      <c r="AE15" s="154"/>
      <c r="AF15" s="144">
        <v>6</v>
      </c>
      <c r="AG15" s="144"/>
      <c r="AH15" s="144"/>
      <c r="AI15" s="144">
        <f t="shared" si="5"/>
        <v>180</v>
      </c>
      <c r="AJ15" s="144"/>
      <c r="AK15" s="144"/>
      <c r="AL15" s="144">
        <f t="shared" si="3"/>
        <v>60</v>
      </c>
      <c r="AM15" s="144"/>
      <c r="AN15" s="144"/>
      <c r="AO15" s="218">
        <v>16</v>
      </c>
      <c r="AP15" s="218"/>
      <c r="AQ15" s="218"/>
      <c r="AR15" s="218"/>
      <c r="AS15" s="218"/>
      <c r="AT15" s="218"/>
      <c r="AU15" s="218">
        <v>44</v>
      </c>
      <c r="AV15" s="218"/>
      <c r="AW15" s="218"/>
      <c r="AX15" s="33"/>
      <c r="AY15" s="144">
        <f t="shared" si="4"/>
        <v>120</v>
      </c>
      <c r="AZ15" s="144"/>
      <c r="BA15" s="144"/>
      <c r="BB15" s="33">
        <v>4</v>
      </c>
      <c r="BC15" s="33"/>
      <c r="BD15" s="33"/>
      <c r="BE15" s="33"/>
      <c r="BF15" s="33"/>
      <c r="BG15" s="33"/>
      <c r="BH15" s="33"/>
      <c r="BI15" s="33"/>
      <c r="BJ15" s="6"/>
    </row>
    <row r="16" spans="1:62" s="3" customFormat="1" ht="28" customHeight="1">
      <c r="A16" s="174" t="s">
        <v>44</v>
      </c>
      <c r="B16" s="174"/>
      <c r="C16" s="175" t="s">
        <v>72</v>
      </c>
      <c r="D16" s="176"/>
      <c r="E16" s="146" t="s">
        <v>163</v>
      </c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4">
        <v>2</v>
      </c>
      <c r="AA16" s="144"/>
      <c r="AB16" s="153"/>
      <c r="AC16" s="154"/>
      <c r="AD16" s="153"/>
      <c r="AE16" s="154"/>
      <c r="AF16" s="144">
        <v>6</v>
      </c>
      <c r="AG16" s="144"/>
      <c r="AH16" s="144"/>
      <c r="AI16" s="144">
        <f t="shared" ref="AI16" si="6">AF16*30</f>
        <v>180</v>
      </c>
      <c r="AJ16" s="144"/>
      <c r="AK16" s="144"/>
      <c r="AL16" s="144">
        <f t="shared" si="3"/>
        <v>60</v>
      </c>
      <c r="AM16" s="144"/>
      <c r="AN16" s="144"/>
      <c r="AO16" s="144">
        <v>30</v>
      </c>
      <c r="AP16" s="144"/>
      <c r="AQ16" s="144"/>
      <c r="AR16" s="144"/>
      <c r="AS16" s="144"/>
      <c r="AT16" s="144"/>
      <c r="AU16" s="144">
        <v>30</v>
      </c>
      <c r="AV16" s="144"/>
      <c r="AW16" s="144"/>
      <c r="AX16" s="33"/>
      <c r="AY16" s="144">
        <f t="shared" si="4"/>
        <v>120</v>
      </c>
      <c r="AZ16" s="144"/>
      <c r="BA16" s="144"/>
      <c r="BB16" s="33"/>
      <c r="BC16" s="33">
        <v>4</v>
      </c>
      <c r="BD16" s="33"/>
      <c r="BE16" s="33"/>
      <c r="BF16" s="33"/>
      <c r="BG16" s="33"/>
      <c r="BH16" s="33"/>
      <c r="BI16" s="33"/>
      <c r="BJ16" s="6"/>
    </row>
    <row r="17" spans="1:62" s="3" customFormat="1" ht="27" customHeight="1">
      <c r="A17" s="174" t="s">
        <v>45</v>
      </c>
      <c r="B17" s="174"/>
      <c r="C17" s="177" t="s">
        <v>165</v>
      </c>
      <c r="D17" s="177"/>
      <c r="E17" s="157" t="s">
        <v>164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44">
        <v>1</v>
      </c>
      <c r="AA17" s="144"/>
      <c r="AB17" s="153"/>
      <c r="AC17" s="154"/>
      <c r="AD17" s="153"/>
      <c r="AE17" s="154"/>
      <c r="AF17" s="144">
        <v>4</v>
      </c>
      <c r="AG17" s="144"/>
      <c r="AH17" s="144"/>
      <c r="AI17" s="144">
        <f t="shared" si="5"/>
        <v>120</v>
      </c>
      <c r="AJ17" s="144"/>
      <c r="AK17" s="144"/>
      <c r="AL17" s="144">
        <f t="shared" si="3"/>
        <v>40</v>
      </c>
      <c r="AM17" s="144"/>
      <c r="AN17" s="144"/>
      <c r="AO17" s="144">
        <v>16</v>
      </c>
      <c r="AP17" s="144"/>
      <c r="AQ17" s="144"/>
      <c r="AR17" s="144"/>
      <c r="AS17" s="144"/>
      <c r="AT17" s="144"/>
      <c r="AU17" s="144">
        <v>24</v>
      </c>
      <c r="AV17" s="144"/>
      <c r="AW17" s="144"/>
      <c r="AX17" s="33"/>
      <c r="AY17" s="144">
        <f t="shared" si="4"/>
        <v>80</v>
      </c>
      <c r="AZ17" s="144"/>
      <c r="BA17" s="144"/>
      <c r="BB17" s="33">
        <v>3</v>
      </c>
      <c r="BC17" s="33"/>
      <c r="BD17" s="33"/>
      <c r="BE17" s="33"/>
      <c r="BF17" s="33"/>
      <c r="BG17" s="33"/>
      <c r="BH17" s="33"/>
      <c r="BI17" s="33"/>
      <c r="BJ17" s="6"/>
    </row>
    <row r="18" spans="1:62" s="3" customFormat="1" ht="24" customHeight="1">
      <c r="A18" s="174"/>
      <c r="B18" s="174"/>
      <c r="C18" s="178" t="s">
        <v>73</v>
      </c>
      <c r="D18" s="178"/>
      <c r="E18" s="179" t="s">
        <v>122</v>
      </c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44"/>
      <c r="AA18" s="144"/>
      <c r="AB18" s="144">
        <v>1</v>
      </c>
      <c r="AC18" s="144"/>
      <c r="AD18" s="144"/>
      <c r="AE18" s="144"/>
      <c r="AF18" s="144"/>
      <c r="AG18" s="144"/>
      <c r="AH18" s="144"/>
      <c r="AI18" s="144">
        <v>18</v>
      </c>
      <c r="AJ18" s="144"/>
      <c r="AK18" s="144"/>
      <c r="AL18" s="144">
        <v>18</v>
      </c>
      <c r="AM18" s="144"/>
      <c r="AN18" s="144"/>
      <c r="AO18" s="144"/>
      <c r="AP18" s="144"/>
      <c r="AQ18" s="144"/>
      <c r="AR18" s="144"/>
      <c r="AS18" s="144"/>
      <c r="AT18" s="144"/>
      <c r="AU18" s="144">
        <v>18</v>
      </c>
      <c r="AV18" s="144"/>
      <c r="AW18" s="144"/>
      <c r="AX18" s="33"/>
      <c r="AY18" s="144"/>
      <c r="AZ18" s="144"/>
      <c r="BA18" s="144"/>
      <c r="BB18" s="33">
        <v>1</v>
      </c>
      <c r="BC18" s="35"/>
      <c r="BD18" s="33"/>
      <c r="BE18" s="33"/>
      <c r="BF18" s="33"/>
      <c r="BG18" s="33"/>
      <c r="BH18" s="33"/>
      <c r="BI18" s="33"/>
      <c r="BJ18" s="6"/>
    </row>
    <row r="19" spans="1:62" s="3" customFormat="1" ht="24" customHeight="1">
      <c r="A19" s="174"/>
      <c r="B19" s="174"/>
      <c r="C19" s="183" t="s">
        <v>77</v>
      </c>
      <c r="D19" s="183"/>
      <c r="E19" s="184" t="s">
        <v>123</v>
      </c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53"/>
      <c r="AA19" s="154"/>
      <c r="AB19" s="144"/>
      <c r="AC19" s="144"/>
      <c r="AD19" s="153"/>
      <c r="AE19" s="154"/>
      <c r="AF19" s="153"/>
      <c r="AG19" s="155"/>
      <c r="AH19" s="154"/>
      <c r="AI19" s="144">
        <f>AI20+AI21+AI22+AI23</f>
        <v>120</v>
      </c>
      <c r="AJ19" s="144"/>
      <c r="AK19" s="144"/>
      <c r="AL19" s="144">
        <f>AL20+AL21+AL22+AL23</f>
        <v>120</v>
      </c>
      <c r="AM19" s="144"/>
      <c r="AN19" s="144"/>
      <c r="AO19" s="153"/>
      <c r="AP19" s="155"/>
      <c r="AQ19" s="154"/>
      <c r="AR19" s="153"/>
      <c r="AS19" s="155"/>
      <c r="AT19" s="154"/>
      <c r="AU19" s="144"/>
      <c r="AV19" s="144"/>
      <c r="AW19" s="144"/>
      <c r="AX19" s="33"/>
      <c r="AY19" s="153"/>
      <c r="AZ19" s="155"/>
      <c r="BA19" s="154"/>
      <c r="BB19" s="33"/>
      <c r="BC19" s="33"/>
      <c r="BD19" s="33"/>
      <c r="BE19" s="33"/>
      <c r="BF19" s="33"/>
      <c r="BG19" s="33"/>
      <c r="BH19" s="33"/>
      <c r="BI19" s="33"/>
      <c r="BJ19" s="6"/>
    </row>
    <row r="20" spans="1:62" s="3" customFormat="1" ht="24" customHeight="1">
      <c r="A20" s="174"/>
      <c r="B20" s="174"/>
      <c r="C20" s="183"/>
      <c r="D20" s="183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53"/>
      <c r="AA20" s="154"/>
      <c r="AB20" s="144"/>
      <c r="AC20" s="144"/>
      <c r="AD20" s="153"/>
      <c r="AE20" s="154"/>
      <c r="AF20" s="153"/>
      <c r="AG20" s="155"/>
      <c r="AH20" s="154"/>
      <c r="AI20" s="144">
        <v>30</v>
      </c>
      <c r="AJ20" s="144"/>
      <c r="AK20" s="144"/>
      <c r="AL20" s="144">
        <v>30</v>
      </c>
      <c r="AM20" s="144"/>
      <c r="AN20" s="144"/>
      <c r="AO20" s="153"/>
      <c r="AP20" s="155"/>
      <c r="AQ20" s="154"/>
      <c r="AR20" s="153"/>
      <c r="AS20" s="155"/>
      <c r="AT20" s="154"/>
      <c r="AU20" s="144"/>
      <c r="AV20" s="144"/>
      <c r="AW20" s="144"/>
      <c r="AX20" s="68"/>
      <c r="AY20" s="153"/>
      <c r="AZ20" s="155"/>
      <c r="BA20" s="154"/>
      <c r="BB20" s="33">
        <v>2</v>
      </c>
      <c r="BC20" s="33"/>
      <c r="BD20" s="33"/>
      <c r="BE20" s="33"/>
      <c r="BF20" s="33"/>
      <c r="BG20" s="33"/>
      <c r="BH20" s="33"/>
      <c r="BI20" s="33"/>
      <c r="BJ20" s="6"/>
    </row>
    <row r="21" spans="1:62" s="3" customFormat="1" ht="24" customHeight="1">
      <c r="A21" s="174"/>
      <c r="B21" s="174"/>
      <c r="C21" s="183"/>
      <c r="D21" s="183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53"/>
      <c r="AA21" s="154"/>
      <c r="AB21" s="144">
        <v>2</v>
      </c>
      <c r="AC21" s="144"/>
      <c r="AD21" s="153"/>
      <c r="AE21" s="154"/>
      <c r="AF21" s="153"/>
      <c r="AG21" s="155"/>
      <c r="AH21" s="154"/>
      <c r="AI21" s="144">
        <v>30</v>
      </c>
      <c r="AJ21" s="144"/>
      <c r="AK21" s="144"/>
      <c r="AL21" s="144">
        <v>30</v>
      </c>
      <c r="AM21" s="144"/>
      <c r="AN21" s="144"/>
      <c r="AO21" s="153"/>
      <c r="AP21" s="155"/>
      <c r="AQ21" s="154"/>
      <c r="AR21" s="153"/>
      <c r="AS21" s="155"/>
      <c r="AT21" s="154"/>
      <c r="AU21" s="144"/>
      <c r="AV21" s="144"/>
      <c r="AW21" s="144"/>
      <c r="AX21" s="68"/>
      <c r="AY21" s="153"/>
      <c r="AZ21" s="155"/>
      <c r="BA21" s="154"/>
      <c r="BB21" s="33"/>
      <c r="BC21" s="33">
        <v>2</v>
      </c>
      <c r="BD21" s="33"/>
      <c r="BE21" s="33"/>
      <c r="BF21" s="33"/>
      <c r="BG21" s="33"/>
      <c r="BH21" s="33"/>
      <c r="BI21" s="33"/>
      <c r="BJ21" s="6"/>
    </row>
    <row r="22" spans="1:62" s="3" customFormat="1" ht="24" customHeight="1">
      <c r="A22" s="174"/>
      <c r="B22" s="174"/>
      <c r="C22" s="183"/>
      <c r="D22" s="183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53"/>
      <c r="AA22" s="154"/>
      <c r="AB22" s="144"/>
      <c r="AC22" s="144"/>
      <c r="AD22" s="153"/>
      <c r="AE22" s="154"/>
      <c r="AF22" s="153"/>
      <c r="AG22" s="155"/>
      <c r="AH22" s="154"/>
      <c r="AI22" s="144">
        <v>30</v>
      </c>
      <c r="AJ22" s="144"/>
      <c r="AK22" s="144"/>
      <c r="AL22" s="144">
        <v>30</v>
      </c>
      <c r="AM22" s="144"/>
      <c r="AN22" s="144"/>
      <c r="AO22" s="153"/>
      <c r="AP22" s="155"/>
      <c r="AQ22" s="154"/>
      <c r="AR22" s="153"/>
      <c r="AS22" s="155"/>
      <c r="AT22" s="154"/>
      <c r="AU22" s="144"/>
      <c r="AV22" s="144"/>
      <c r="AW22" s="144"/>
      <c r="AX22" s="68"/>
      <c r="AY22" s="153"/>
      <c r="AZ22" s="155"/>
      <c r="BA22" s="154"/>
      <c r="BB22" s="33"/>
      <c r="BC22" s="33"/>
      <c r="BD22" s="33">
        <v>2</v>
      </c>
      <c r="BE22" s="33"/>
      <c r="BF22" s="33"/>
      <c r="BG22" s="33"/>
      <c r="BH22" s="33"/>
      <c r="BI22" s="33"/>
      <c r="BJ22" s="6"/>
    </row>
    <row r="23" spans="1:62" s="3" customFormat="1" ht="24" customHeight="1">
      <c r="A23" s="174"/>
      <c r="B23" s="174"/>
      <c r="C23" s="183"/>
      <c r="D23" s="183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53"/>
      <c r="AA23" s="154"/>
      <c r="AB23" s="144">
        <v>4</v>
      </c>
      <c r="AC23" s="144"/>
      <c r="AD23" s="153"/>
      <c r="AE23" s="154"/>
      <c r="AF23" s="153"/>
      <c r="AG23" s="155"/>
      <c r="AH23" s="154"/>
      <c r="AI23" s="144">
        <v>30</v>
      </c>
      <c r="AJ23" s="144"/>
      <c r="AK23" s="144"/>
      <c r="AL23" s="144">
        <v>30</v>
      </c>
      <c r="AM23" s="144"/>
      <c r="AN23" s="144"/>
      <c r="AO23" s="153"/>
      <c r="AP23" s="155"/>
      <c r="AQ23" s="154"/>
      <c r="AR23" s="153"/>
      <c r="AS23" s="155"/>
      <c r="AT23" s="154"/>
      <c r="AU23" s="144"/>
      <c r="AV23" s="144"/>
      <c r="AW23" s="144"/>
      <c r="AX23" s="68"/>
      <c r="AY23" s="153"/>
      <c r="AZ23" s="155"/>
      <c r="BA23" s="154"/>
      <c r="BB23" s="33"/>
      <c r="BC23" s="33"/>
      <c r="BD23" s="33"/>
      <c r="BE23" s="33">
        <v>2</v>
      </c>
      <c r="BF23" s="33"/>
      <c r="BG23" s="33"/>
      <c r="BH23" s="33"/>
      <c r="BI23" s="33"/>
      <c r="BJ23" s="6"/>
    </row>
    <row r="24" spans="1:62" s="3" customFormat="1" ht="24" customHeight="1">
      <c r="A24" s="180"/>
      <c r="B24" s="180"/>
      <c r="C24" s="181"/>
      <c r="D24" s="181"/>
      <c r="E24" s="182" t="s">
        <v>0</v>
      </c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0">
        <v>6</v>
      </c>
      <c r="AA24" s="180"/>
      <c r="AB24" s="180">
        <v>3</v>
      </c>
      <c r="AC24" s="180"/>
      <c r="AD24" s="180"/>
      <c r="AE24" s="180"/>
      <c r="AF24" s="180">
        <f>AF12+AF13+AF14+AF15+AF16+AF17+AF18+AF19</f>
        <v>30</v>
      </c>
      <c r="AG24" s="180"/>
      <c r="AH24" s="180"/>
      <c r="AI24" s="180">
        <f>AI12+AI13+AI14+AI15+AI16+AI17</f>
        <v>900</v>
      </c>
      <c r="AJ24" s="180"/>
      <c r="AK24" s="180"/>
      <c r="AL24" s="180">
        <f>AL12+AL13+AL14+AL15+AL16+AL17</f>
        <v>300</v>
      </c>
      <c r="AM24" s="180"/>
      <c r="AN24" s="180"/>
      <c r="AO24" s="180">
        <f>AO12+AO13+AO14+AO15+AO16+AO17</f>
        <v>124</v>
      </c>
      <c r="AP24" s="180"/>
      <c r="AQ24" s="180"/>
      <c r="AR24" s="180"/>
      <c r="AS24" s="180"/>
      <c r="AT24" s="180"/>
      <c r="AU24" s="180">
        <f>AU12+AU13+AU14+AU15+AU16+AU17</f>
        <v>176</v>
      </c>
      <c r="AV24" s="180"/>
      <c r="AW24" s="180"/>
      <c r="AX24" s="34"/>
      <c r="AY24" s="180">
        <f>AY12+AY13+AY14+AY15+AY16+AY17</f>
        <v>600</v>
      </c>
      <c r="AZ24" s="180"/>
      <c r="BA24" s="180"/>
      <c r="BB24" s="34">
        <f t="shared" ref="BB24:BE24" si="7">SUM(BB12:BB23)</f>
        <v>20</v>
      </c>
      <c r="BC24" s="34">
        <f t="shared" si="7"/>
        <v>6</v>
      </c>
      <c r="BD24" s="34">
        <f t="shared" si="7"/>
        <v>2</v>
      </c>
      <c r="BE24" s="34">
        <f t="shared" si="7"/>
        <v>2</v>
      </c>
      <c r="BF24" s="34"/>
      <c r="BG24" s="34"/>
      <c r="BH24" s="34"/>
      <c r="BI24" s="34"/>
      <c r="BJ24" s="6"/>
    </row>
    <row r="25" spans="1:62" s="3" customFormat="1" ht="24" customHeight="1">
      <c r="A25" s="185" t="s">
        <v>138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85"/>
      <c r="BH25" s="185"/>
      <c r="BI25" s="185"/>
      <c r="BJ25" s="6"/>
    </row>
    <row r="26" spans="1:62" s="3" customFormat="1" ht="24" customHeight="1">
      <c r="A26" s="174" t="s">
        <v>46</v>
      </c>
      <c r="B26" s="174"/>
      <c r="C26" s="186" t="s">
        <v>72</v>
      </c>
      <c r="D26" s="145"/>
      <c r="E26" s="146" t="s">
        <v>166</v>
      </c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4"/>
      <c r="AA26" s="144"/>
      <c r="AB26" s="153"/>
      <c r="AC26" s="154"/>
      <c r="AD26" s="153"/>
      <c r="AE26" s="154"/>
      <c r="AF26" s="144">
        <v>45</v>
      </c>
      <c r="AG26" s="144"/>
      <c r="AH26" s="144"/>
      <c r="AI26" s="144">
        <f t="shared" ref="AI26" si="8">AF26*30</f>
        <v>1350</v>
      </c>
      <c r="AJ26" s="144"/>
      <c r="AK26" s="144"/>
      <c r="AL26" s="144">
        <f>SUM(AL27:AL34)</f>
        <v>450</v>
      </c>
      <c r="AM26" s="144"/>
      <c r="AN26" s="144"/>
      <c r="AO26" s="144"/>
      <c r="AP26" s="144"/>
      <c r="AQ26" s="144"/>
      <c r="AR26" s="144"/>
      <c r="AS26" s="144"/>
      <c r="AT26" s="144"/>
      <c r="AU26" s="144">
        <f t="shared" ref="AU26" si="9">SUM(AU27:AU34)</f>
        <v>450</v>
      </c>
      <c r="AV26" s="144"/>
      <c r="AW26" s="144"/>
      <c r="AX26" s="33"/>
      <c r="AY26" s="144">
        <f t="shared" ref="AY26:AY44" si="10">AI26-AL26</f>
        <v>900</v>
      </c>
      <c r="AZ26" s="144"/>
      <c r="BA26" s="144"/>
      <c r="BB26" s="33"/>
      <c r="BC26" s="33"/>
      <c r="BD26" s="33"/>
      <c r="BE26" s="33"/>
      <c r="BF26" s="33"/>
      <c r="BG26" s="33"/>
      <c r="BH26" s="33"/>
      <c r="BI26" s="33"/>
      <c r="BJ26" s="6"/>
    </row>
    <row r="27" spans="1:62" s="3" customFormat="1" ht="24" customHeight="1">
      <c r="A27" s="174"/>
      <c r="B27" s="174"/>
      <c r="C27" s="145"/>
      <c r="D27" s="145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4">
        <v>1</v>
      </c>
      <c r="AA27" s="144"/>
      <c r="AB27" s="153"/>
      <c r="AC27" s="154"/>
      <c r="AD27" s="153"/>
      <c r="AE27" s="154"/>
      <c r="AF27" s="144">
        <v>6</v>
      </c>
      <c r="AG27" s="144"/>
      <c r="AH27" s="144"/>
      <c r="AI27" s="144">
        <f t="shared" ref="AI27:AI32" si="11">AF27*30</f>
        <v>180</v>
      </c>
      <c r="AJ27" s="144"/>
      <c r="AK27" s="144"/>
      <c r="AL27" s="144">
        <f>AF27*10</f>
        <v>60</v>
      </c>
      <c r="AM27" s="144"/>
      <c r="AN27" s="144"/>
      <c r="AO27" s="144"/>
      <c r="AP27" s="144"/>
      <c r="AQ27" s="144"/>
      <c r="AR27" s="144"/>
      <c r="AS27" s="144"/>
      <c r="AT27" s="144"/>
      <c r="AU27" s="144">
        <f>AL27</f>
        <v>60</v>
      </c>
      <c r="AV27" s="144"/>
      <c r="AW27" s="144"/>
      <c r="AX27" s="33"/>
      <c r="AY27" s="144">
        <f t="shared" ref="AY27:AY32" si="12">AI27-AL27</f>
        <v>120</v>
      </c>
      <c r="AZ27" s="144"/>
      <c r="BA27" s="144"/>
      <c r="BB27" s="33">
        <v>4</v>
      </c>
      <c r="BC27" s="33"/>
      <c r="BD27" s="33"/>
      <c r="BE27" s="33"/>
      <c r="BF27" s="33"/>
      <c r="BG27" s="33"/>
      <c r="BH27" s="33"/>
      <c r="BI27" s="33"/>
      <c r="BJ27" s="6"/>
    </row>
    <row r="28" spans="1:62" s="3" customFormat="1" ht="24" customHeight="1">
      <c r="A28" s="174"/>
      <c r="B28" s="174"/>
      <c r="C28" s="145"/>
      <c r="D28" s="145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4">
        <v>2</v>
      </c>
      <c r="AA28" s="144"/>
      <c r="AB28" s="153"/>
      <c r="AC28" s="154"/>
      <c r="AD28" s="153"/>
      <c r="AE28" s="154"/>
      <c r="AF28" s="144">
        <v>6</v>
      </c>
      <c r="AG28" s="144"/>
      <c r="AH28" s="144"/>
      <c r="AI28" s="144">
        <f t="shared" ref="AI28:AI29" si="13">AF28*30</f>
        <v>180</v>
      </c>
      <c r="AJ28" s="144"/>
      <c r="AK28" s="144"/>
      <c r="AL28" s="144">
        <f t="shared" ref="AL28:AL53" si="14">AF28*10</f>
        <v>60</v>
      </c>
      <c r="AM28" s="144"/>
      <c r="AN28" s="144"/>
      <c r="AO28" s="144"/>
      <c r="AP28" s="144"/>
      <c r="AQ28" s="144"/>
      <c r="AR28" s="144"/>
      <c r="AS28" s="144"/>
      <c r="AT28" s="144"/>
      <c r="AU28" s="144">
        <f t="shared" ref="AU28:AU34" si="15">AL28</f>
        <v>60</v>
      </c>
      <c r="AV28" s="144"/>
      <c r="AW28" s="144"/>
      <c r="AX28" s="33"/>
      <c r="AY28" s="144">
        <f t="shared" ref="AY28:AY29" si="16">AI28-AL28</f>
        <v>120</v>
      </c>
      <c r="AZ28" s="144"/>
      <c r="BA28" s="144"/>
      <c r="BB28" s="33"/>
      <c r="BC28" s="33">
        <v>4</v>
      </c>
      <c r="BD28" s="33"/>
      <c r="BE28" s="33"/>
      <c r="BF28" s="33"/>
      <c r="BG28" s="33"/>
      <c r="BH28" s="33"/>
      <c r="BI28" s="33"/>
      <c r="BJ28" s="6"/>
    </row>
    <row r="29" spans="1:62" s="3" customFormat="1" ht="24" customHeight="1">
      <c r="A29" s="174"/>
      <c r="B29" s="174"/>
      <c r="C29" s="145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4">
        <v>3</v>
      </c>
      <c r="AA29" s="144"/>
      <c r="AB29" s="153"/>
      <c r="AC29" s="154"/>
      <c r="AD29" s="153"/>
      <c r="AE29" s="154"/>
      <c r="AF29" s="144">
        <v>6</v>
      </c>
      <c r="AG29" s="144"/>
      <c r="AH29" s="144"/>
      <c r="AI29" s="144">
        <f t="shared" si="13"/>
        <v>180</v>
      </c>
      <c r="AJ29" s="144"/>
      <c r="AK29" s="144"/>
      <c r="AL29" s="144">
        <f t="shared" si="14"/>
        <v>60</v>
      </c>
      <c r="AM29" s="144"/>
      <c r="AN29" s="144"/>
      <c r="AO29" s="144"/>
      <c r="AP29" s="144"/>
      <c r="AQ29" s="144"/>
      <c r="AR29" s="144"/>
      <c r="AS29" s="144"/>
      <c r="AT29" s="144"/>
      <c r="AU29" s="144">
        <f t="shared" si="15"/>
        <v>60</v>
      </c>
      <c r="AV29" s="144"/>
      <c r="AW29" s="144"/>
      <c r="AX29" s="33"/>
      <c r="AY29" s="144">
        <f t="shared" si="16"/>
        <v>120</v>
      </c>
      <c r="AZ29" s="144"/>
      <c r="BA29" s="144"/>
      <c r="BB29" s="33"/>
      <c r="BC29" s="33"/>
      <c r="BD29" s="33">
        <v>4</v>
      </c>
      <c r="BE29" s="33"/>
      <c r="BF29" s="33"/>
      <c r="BG29" s="33"/>
      <c r="BH29" s="33"/>
      <c r="BI29" s="33"/>
      <c r="BJ29" s="6"/>
    </row>
    <row r="30" spans="1:62" s="3" customFormat="1" ht="24" customHeight="1">
      <c r="A30" s="174"/>
      <c r="B30" s="174"/>
      <c r="C30" s="145"/>
      <c r="D30" s="145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4">
        <v>4</v>
      </c>
      <c r="AA30" s="144"/>
      <c r="AB30" s="153"/>
      <c r="AC30" s="154"/>
      <c r="AD30" s="153"/>
      <c r="AE30" s="154"/>
      <c r="AF30" s="144">
        <v>6</v>
      </c>
      <c r="AG30" s="144"/>
      <c r="AH30" s="144"/>
      <c r="AI30" s="144">
        <f t="shared" si="11"/>
        <v>180</v>
      </c>
      <c r="AJ30" s="144"/>
      <c r="AK30" s="144"/>
      <c r="AL30" s="144">
        <f t="shared" si="14"/>
        <v>60</v>
      </c>
      <c r="AM30" s="144"/>
      <c r="AN30" s="144"/>
      <c r="AO30" s="144"/>
      <c r="AP30" s="144"/>
      <c r="AQ30" s="144"/>
      <c r="AR30" s="144"/>
      <c r="AS30" s="144"/>
      <c r="AT30" s="144"/>
      <c r="AU30" s="144">
        <f t="shared" si="15"/>
        <v>60</v>
      </c>
      <c r="AV30" s="144"/>
      <c r="AW30" s="144"/>
      <c r="AX30" s="33"/>
      <c r="AY30" s="144">
        <f t="shared" si="12"/>
        <v>120</v>
      </c>
      <c r="AZ30" s="144"/>
      <c r="BA30" s="144"/>
      <c r="BB30" s="33"/>
      <c r="BC30" s="33"/>
      <c r="BD30" s="33"/>
      <c r="BE30" s="33">
        <v>4</v>
      </c>
      <c r="BF30" s="33"/>
      <c r="BG30" s="33"/>
      <c r="BH30" s="33"/>
      <c r="BI30" s="33"/>
      <c r="BJ30" s="6"/>
    </row>
    <row r="31" spans="1:62" s="3" customFormat="1" ht="24" customHeight="1">
      <c r="A31" s="174"/>
      <c r="B31" s="174"/>
      <c r="C31" s="145"/>
      <c r="D31" s="145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4">
        <v>5</v>
      </c>
      <c r="AA31" s="144"/>
      <c r="AB31" s="153"/>
      <c r="AC31" s="154"/>
      <c r="AD31" s="153"/>
      <c r="AE31" s="154"/>
      <c r="AF31" s="144">
        <v>6</v>
      </c>
      <c r="AG31" s="144"/>
      <c r="AH31" s="144"/>
      <c r="AI31" s="144">
        <f t="shared" si="11"/>
        <v>180</v>
      </c>
      <c r="AJ31" s="144"/>
      <c r="AK31" s="144"/>
      <c r="AL31" s="144">
        <f t="shared" si="14"/>
        <v>60</v>
      </c>
      <c r="AM31" s="144"/>
      <c r="AN31" s="144"/>
      <c r="AO31" s="144"/>
      <c r="AP31" s="144"/>
      <c r="AQ31" s="144"/>
      <c r="AR31" s="144"/>
      <c r="AS31" s="144"/>
      <c r="AT31" s="144"/>
      <c r="AU31" s="144">
        <f t="shared" si="15"/>
        <v>60</v>
      </c>
      <c r="AV31" s="144"/>
      <c r="AW31" s="144"/>
      <c r="AX31" s="33"/>
      <c r="AY31" s="144">
        <f t="shared" si="12"/>
        <v>120</v>
      </c>
      <c r="AZ31" s="144"/>
      <c r="BA31" s="144"/>
      <c r="BB31" s="33"/>
      <c r="BC31" s="33"/>
      <c r="BD31" s="33"/>
      <c r="BE31" s="33"/>
      <c r="BF31" s="33">
        <v>4</v>
      </c>
      <c r="BG31" s="33"/>
      <c r="BH31" s="33"/>
      <c r="BI31" s="33"/>
      <c r="BJ31" s="6"/>
    </row>
    <row r="32" spans="1:62" s="3" customFormat="1" ht="24" customHeight="1">
      <c r="A32" s="174"/>
      <c r="B32" s="174"/>
      <c r="C32" s="145"/>
      <c r="D32" s="145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4">
        <v>6</v>
      </c>
      <c r="AA32" s="144"/>
      <c r="AB32" s="153"/>
      <c r="AC32" s="154"/>
      <c r="AD32" s="153"/>
      <c r="AE32" s="154"/>
      <c r="AF32" s="144">
        <v>6</v>
      </c>
      <c r="AG32" s="144"/>
      <c r="AH32" s="144"/>
      <c r="AI32" s="144">
        <f t="shared" si="11"/>
        <v>180</v>
      </c>
      <c r="AJ32" s="144"/>
      <c r="AK32" s="144"/>
      <c r="AL32" s="144">
        <f t="shared" si="14"/>
        <v>60</v>
      </c>
      <c r="AM32" s="144"/>
      <c r="AN32" s="144"/>
      <c r="AO32" s="144"/>
      <c r="AP32" s="144"/>
      <c r="AQ32" s="144"/>
      <c r="AR32" s="144"/>
      <c r="AS32" s="144"/>
      <c r="AT32" s="144"/>
      <c r="AU32" s="144">
        <f t="shared" si="15"/>
        <v>60</v>
      </c>
      <c r="AV32" s="144"/>
      <c r="AW32" s="144"/>
      <c r="AX32" s="33"/>
      <c r="AY32" s="144">
        <f t="shared" si="12"/>
        <v>120</v>
      </c>
      <c r="AZ32" s="144"/>
      <c r="BA32" s="144"/>
      <c r="BB32" s="33"/>
      <c r="BC32" s="33"/>
      <c r="BD32" s="33"/>
      <c r="BE32" s="33"/>
      <c r="BF32" s="33"/>
      <c r="BG32" s="33">
        <v>4</v>
      </c>
      <c r="BH32" s="33"/>
      <c r="BI32" s="33"/>
      <c r="BJ32" s="6"/>
    </row>
    <row r="33" spans="1:62" s="3" customFormat="1" ht="24" customHeight="1">
      <c r="A33" s="174"/>
      <c r="B33" s="174"/>
      <c r="C33" s="145"/>
      <c r="D33" s="145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4">
        <v>7</v>
      </c>
      <c r="AA33" s="144"/>
      <c r="AB33" s="153"/>
      <c r="AC33" s="154"/>
      <c r="AD33" s="153"/>
      <c r="AE33" s="154"/>
      <c r="AF33" s="144">
        <v>6</v>
      </c>
      <c r="AG33" s="144"/>
      <c r="AH33" s="144"/>
      <c r="AI33" s="144">
        <f t="shared" ref="AI33:AI34" si="17">AF33*30</f>
        <v>180</v>
      </c>
      <c r="AJ33" s="144"/>
      <c r="AK33" s="144"/>
      <c r="AL33" s="144">
        <f t="shared" si="14"/>
        <v>60</v>
      </c>
      <c r="AM33" s="144"/>
      <c r="AN33" s="144"/>
      <c r="AO33" s="144"/>
      <c r="AP33" s="144"/>
      <c r="AQ33" s="144"/>
      <c r="AR33" s="144"/>
      <c r="AS33" s="144"/>
      <c r="AT33" s="144"/>
      <c r="AU33" s="144">
        <f t="shared" si="15"/>
        <v>60</v>
      </c>
      <c r="AV33" s="144"/>
      <c r="AW33" s="144"/>
      <c r="AX33" s="33"/>
      <c r="AY33" s="144">
        <f t="shared" si="10"/>
        <v>120</v>
      </c>
      <c r="AZ33" s="144"/>
      <c r="BA33" s="144"/>
      <c r="BB33" s="33"/>
      <c r="BC33" s="33"/>
      <c r="BD33" s="33"/>
      <c r="BE33" s="33"/>
      <c r="BF33" s="33"/>
      <c r="BG33" s="33"/>
      <c r="BH33" s="33">
        <v>4</v>
      </c>
      <c r="BI33" s="33"/>
      <c r="BJ33" s="6"/>
    </row>
    <row r="34" spans="1:62" s="3" customFormat="1" ht="24" customHeight="1">
      <c r="A34" s="174"/>
      <c r="B34" s="174"/>
      <c r="C34" s="145"/>
      <c r="D34" s="145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4">
        <v>8</v>
      </c>
      <c r="AA34" s="144"/>
      <c r="AB34" s="153"/>
      <c r="AC34" s="154"/>
      <c r="AD34" s="153"/>
      <c r="AE34" s="154"/>
      <c r="AF34" s="144">
        <v>3</v>
      </c>
      <c r="AG34" s="144"/>
      <c r="AH34" s="144"/>
      <c r="AI34" s="144">
        <f t="shared" si="17"/>
        <v>90</v>
      </c>
      <c r="AJ34" s="144"/>
      <c r="AK34" s="144"/>
      <c r="AL34" s="144">
        <f t="shared" si="14"/>
        <v>30</v>
      </c>
      <c r="AM34" s="144"/>
      <c r="AN34" s="144"/>
      <c r="AO34" s="144"/>
      <c r="AP34" s="144"/>
      <c r="AQ34" s="144"/>
      <c r="AR34" s="144"/>
      <c r="AS34" s="144"/>
      <c r="AT34" s="144"/>
      <c r="AU34" s="144">
        <f t="shared" si="15"/>
        <v>30</v>
      </c>
      <c r="AV34" s="144"/>
      <c r="AW34" s="144"/>
      <c r="AX34" s="33"/>
      <c r="AY34" s="144">
        <f t="shared" si="10"/>
        <v>60</v>
      </c>
      <c r="AZ34" s="144"/>
      <c r="BA34" s="144"/>
      <c r="BB34" s="33"/>
      <c r="BC34" s="33"/>
      <c r="BD34" s="33"/>
      <c r="BE34" s="33"/>
      <c r="BF34" s="33"/>
      <c r="BG34" s="33"/>
      <c r="BH34" s="33"/>
      <c r="BI34" s="33">
        <v>3</v>
      </c>
      <c r="BJ34" s="6"/>
    </row>
    <row r="35" spans="1:62" s="3" customFormat="1" ht="24" customHeight="1">
      <c r="A35" s="187" t="s">
        <v>47</v>
      </c>
      <c r="B35" s="188"/>
      <c r="C35" s="145" t="s">
        <v>72</v>
      </c>
      <c r="D35" s="145"/>
      <c r="E35" s="219" t="s">
        <v>181</v>
      </c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144">
        <v>2</v>
      </c>
      <c r="AA35" s="144"/>
      <c r="AB35" s="144"/>
      <c r="AC35" s="144"/>
      <c r="AD35" s="144"/>
      <c r="AE35" s="144"/>
      <c r="AF35" s="144">
        <v>6</v>
      </c>
      <c r="AG35" s="144"/>
      <c r="AH35" s="144"/>
      <c r="AI35" s="144">
        <f>AF35*30</f>
        <v>180</v>
      </c>
      <c r="AJ35" s="144"/>
      <c r="AK35" s="144"/>
      <c r="AL35" s="144">
        <f t="shared" si="14"/>
        <v>60</v>
      </c>
      <c r="AM35" s="144"/>
      <c r="AN35" s="144"/>
      <c r="AO35" s="144">
        <v>30</v>
      </c>
      <c r="AP35" s="144"/>
      <c r="AQ35" s="144"/>
      <c r="AR35" s="144"/>
      <c r="AS35" s="144"/>
      <c r="AT35" s="144"/>
      <c r="AU35" s="144">
        <v>30</v>
      </c>
      <c r="AV35" s="144"/>
      <c r="AW35" s="144"/>
      <c r="AX35" s="33"/>
      <c r="AY35" s="144">
        <f t="shared" si="10"/>
        <v>120</v>
      </c>
      <c r="AZ35" s="144"/>
      <c r="BA35" s="144"/>
      <c r="BB35" s="33"/>
      <c r="BC35" s="35">
        <v>4</v>
      </c>
      <c r="BD35" s="33"/>
      <c r="BE35" s="33"/>
      <c r="BF35" s="33"/>
      <c r="BG35" s="33"/>
      <c r="BH35" s="33"/>
      <c r="BI35" s="33"/>
      <c r="BJ35" s="6"/>
    </row>
    <row r="36" spans="1:62" s="3" customFormat="1" ht="24" customHeight="1">
      <c r="A36" s="187" t="s">
        <v>91</v>
      </c>
      <c r="B36" s="188"/>
      <c r="C36" s="145" t="s">
        <v>72</v>
      </c>
      <c r="D36" s="145"/>
      <c r="E36" s="146" t="s">
        <v>167</v>
      </c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44">
        <v>2</v>
      </c>
      <c r="AA36" s="144"/>
      <c r="AB36" s="144"/>
      <c r="AC36" s="144"/>
      <c r="AD36" s="144"/>
      <c r="AE36" s="144"/>
      <c r="AF36" s="144">
        <v>6</v>
      </c>
      <c r="AG36" s="144"/>
      <c r="AH36" s="144"/>
      <c r="AI36" s="144">
        <f>AF36*30</f>
        <v>180</v>
      </c>
      <c r="AJ36" s="144"/>
      <c r="AK36" s="144"/>
      <c r="AL36" s="144">
        <f t="shared" si="14"/>
        <v>60</v>
      </c>
      <c r="AM36" s="144"/>
      <c r="AN36" s="144"/>
      <c r="AO36" s="218">
        <v>16</v>
      </c>
      <c r="AP36" s="218"/>
      <c r="AQ36" s="218"/>
      <c r="AR36" s="218"/>
      <c r="AS36" s="218"/>
      <c r="AT36" s="218"/>
      <c r="AU36" s="218">
        <v>44</v>
      </c>
      <c r="AV36" s="218"/>
      <c r="AW36" s="218"/>
      <c r="AX36" s="33"/>
      <c r="AY36" s="144">
        <f t="shared" si="10"/>
        <v>120</v>
      </c>
      <c r="AZ36" s="144"/>
      <c r="BA36" s="144"/>
      <c r="BB36" s="33"/>
      <c r="BC36" s="35">
        <v>4</v>
      </c>
      <c r="BD36" s="33"/>
      <c r="BE36" s="33"/>
      <c r="BF36" s="33"/>
      <c r="BG36" s="33"/>
      <c r="BH36" s="33"/>
      <c r="BI36" s="33"/>
      <c r="BJ36" s="6"/>
    </row>
    <row r="37" spans="1:62" s="3" customFormat="1" ht="24" customHeight="1">
      <c r="A37" s="187" t="s">
        <v>48</v>
      </c>
      <c r="B37" s="188"/>
      <c r="C37" s="145" t="s">
        <v>72</v>
      </c>
      <c r="D37" s="145"/>
      <c r="E37" s="146" t="s">
        <v>168</v>
      </c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44">
        <v>2</v>
      </c>
      <c r="AA37" s="144"/>
      <c r="AB37" s="144"/>
      <c r="AC37" s="144"/>
      <c r="AD37" s="144"/>
      <c r="AE37" s="144"/>
      <c r="AF37" s="144">
        <v>6</v>
      </c>
      <c r="AG37" s="144"/>
      <c r="AH37" s="144"/>
      <c r="AI37" s="144">
        <f>AF37*30</f>
        <v>180</v>
      </c>
      <c r="AJ37" s="144"/>
      <c r="AK37" s="144"/>
      <c r="AL37" s="144">
        <f t="shared" si="14"/>
        <v>60</v>
      </c>
      <c r="AM37" s="144"/>
      <c r="AN37" s="144"/>
      <c r="AO37" s="218">
        <v>16</v>
      </c>
      <c r="AP37" s="218"/>
      <c r="AQ37" s="218"/>
      <c r="AR37" s="218"/>
      <c r="AS37" s="218"/>
      <c r="AT37" s="218"/>
      <c r="AU37" s="218">
        <v>44</v>
      </c>
      <c r="AV37" s="218"/>
      <c r="AW37" s="218"/>
      <c r="AX37" s="33"/>
      <c r="AY37" s="144">
        <f t="shared" si="10"/>
        <v>120</v>
      </c>
      <c r="AZ37" s="144"/>
      <c r="BA37" s="144"/>
      <c r="BB37" s="33"/>
      <c r="BC37" s="33">
        <v>4</v>
      </c>
      <c r="BD37" s="35"/>
      <c r="BE37" s="33"/>
      <c r="BF37" s="33"/>
      <c r="BG37" s="33"/>
      <c r="BH37" s="33"/>
      <c r="BI37" s="33"/>
      <c r="BJ37" s="6"/>
    </row>
    <row r="38" spans="1:62" s="3" customFormat="1" ht="24" customHeight="1">
      <c r="A38" s="187" t="s">
        <v>49</v>
      </c>
      <c r="B38" s="188"/>
      <c r="C38" s="145" t="s">
        <v>72</v>
      </c>
      <c r="D38" s="145"/>
      <c r="E38" s="146" t="s">
        <v>170</v>
      </c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44">
        <v>3</v>
      </c>
      <c r="AA38" s="144"/>
      <c r="AB38" s="144"/>
      <c r="AC38" s="144"/>
      <c r="AD38" s="144"/>
      <c r="AE38" s="144"/>
      <c r="AF38" s="144">
        <v>6</v>
      </c>
      <c r="AG38" s="144"/>
      <c r="AH38" s="144"/>
      <c r="AI38" s="144">
        <f t="shared" ref="AI38:AI52" si="18">AF38*30</f>
        <v>180</v>
      </c>
      <c r="AJ38" s="144"/>
      <c r="AK38" s="144"/>
      <c r="AL38" s="144">
        <f t="shared" si="14"/>
        <v>60</v>
      </c>
      <c r="AM38" s="144"/>
      <c r="AN38" s="144"/>
      <c r="AO38" s="144">
        <v>30</v>
      </c>
      <c r="AP38" s="144"/>
      <c r="AQ38" s="144"/>
      <c r="AR38" s="144"/>
      <c r="AS38" s="144"/>
      <c r="AT38" s="144"/>
      <c r="AU38" s="144">
        <v>30</v>
      </c>
      <c r="AV38" s="144"/>
      <c r="AW38" s="144"/>
      <c r="AX38" s="33"/>
      <c r="AY38" s="144">
        <f t="shared" si="10"/>
        <v>120</v>
      </c>
      <c r="AZ38" s="144"/>
      <c r="BA38" s="144"/>
      <c r="BB38" s="33"/>
      <c r="BC38" s="35"/>
      <c r="BD38" s="33">
        <v>4</v>
      </c>
      <c r="BE38" s="33"/>
      <c r="BF38" s="33"/>
      <c r="BG38" s="33"/>
      <c r="BH38" s="33"/>
      <c r="BI38" s="33"/>
      <c r="BJ38" s="6"/>
    </row>
    <row r="39" spans="1:62" s="3" customFormat="1" ht="24" customHeight="1">
      <c r="A39" s="187" t="s">
        <v>50</v>
      </c>
      <c r="B39" s="188"/>
      <c r="C39" s="145" t="s">
        <v>72</v>
      </c>
      <c r="D39" s="145"/>
      <c r="E39" s="146" t="s">
        <v>169</v>
      </c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44">
        <v>3</v>
      </c>
      <c r="AA39" s="144"/>
      <c r="AB39" s="144"/>
      <c r="AC39" s="144"/>
      <c r="AD39" s="144"/>
      <c r="AE39" s="144"/>
      <c r="AF39" s="144">
        <v>4</v>
      </c>
      <c r="AG39" s="144"/>
      <c r="AH39" s="144"/>
      <c r="AI39" s="144">
        <f t="shared" si="18"/>
        <v>120</v>
      </c>
      <c r="AJ39" s="144"/>
      <c r="AK39" s="144"/>
      <c r="AL39" s="144">
        <f t="shared" si="14"/>
        <v>40</v>
      </c>
      <c r="AM39" s="144"/>
      <c r="AN39" s="144"/>
      <c r="AO39" s="144">
        <v>16</v>
      </c>
      <c r="AP39" s="144"/>
      <c r="AQ39" s="144"/>
      <c r="AR39" s="144"/>
      <c r="AS39" s="144"/>
      <c r="AT39" s="144"/>
      <c r="AU39" s="144">
        <v>24</v>
      </c>
      <c r="AV39" s="144"/>
      <c r="AW39" s="144"/>
      <c r="AX39" s="33"/>
      <c r="AY39" s="144">
        <f t="shared" si="10"/>
        <v>80</v>
      </c>
      <c r="AZ39" s="144"/>
      <c r="BA39" s="144"/>
      <c r="BB39" s="33"/>
      <c r="BC39" s="35"/>
      <c r="BD39" s="33">
        <v>3</v>
      </c>
      <c r="BE39" s="33"/>
      <c r="BF39" s="33"/>
      <c r="BG39" s="33"/>
      <c r="BH39" s="33"/>
      <c r="BI39" s="33"/>
      <c r="BJ39" s="6"/>
    </row>
    <row r="40" spans="1:62" s="3" customFormat="1" ht="24" customHeight="1">
      <c r="A40" s="147" t="s">
        <v>51</v>
      </c>
      <c r="B40" s="148"/>
      <c r="C40" s="145" t="s">
        <v>72</v>
      </c>
      <c r="D40" s="145"/>
      <c r="E40" s="146" t="s">
        <v>171</v>
      </c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4"/>
      <c r="AA40" s="144"/>
      <c r="AB40" s="144"/>
      <c r="AC40" s="144"/>
      <c r="AD40" s="144"/>
      <c r="AE40" s="144"/>
      <c r="AF40" s="144">
        <v>24</v>
      </c>
      <c r="AG40" s="144"/>
      <c r="AH40" s="144"/>
      <c r="AI40" s="144">
        <f t="shared" ref="AI40:AI44" si="19">AF40*30</f>
        <v>720</v>
      </c>
      <c r="AJ40" s="144"/>
      <c r="AK40" s="144"/>
      <c r="AL40" s="144">
        <f>SUM(AL41:AL44)</f>
        <v>240</v>
      </c>
      <c r="AM40" s="144"/>
      <c r="AN40" s="144"/>
      <c r="AO40" s="144"/>
      <c r="AP40" s="144"/>
      <c r="AQ40" s="144"/>
      <c r="AR40" s="144"/>
      <c r="AS40" s="144"/>
      <c r="AT40" s="144"/>
      <c r="AU40" s="144">
        <f>AL40</f>
        <v>240</v>
      </c>
      <c r="AV40" s="144"/>
      <c r="AW40" s="144"/>
      <c r="AX40" s="86"/>
      <c r="AY40" s="144">
        <f t="shared" si="10"/>
        <v>480</v>
      </c>
      <c r="AZ40" s="144"/>
      <c r="BA40" s="144"/>
      <c r="BB40" s="33"/>
      <c r="BC40" s="33"/>
      <c r="BD40" s="33"/>
      <c r="BE40" s="33"/>
      <c r="BF40" s="33"/>
      <c r="BG40" s="33"/>
      <c r="BH40" s="33"/>
      <c r="BI40" s="33"/>
      <c r="BJ40" s="6"/>
    </row>
    <row r="41" spans="1:62" s="3" customFormat="1" ht="24" customHeight="1">
      <c r="A41" s="149"/>
      <c r="B41" s="150"/>
      <c r="C41" s="145"/>
      <c r="D41" s="145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4">
        <v>3</v>
      </c>
      <c r="AA41" s="144"/>
      <c r="AB41" s="144"/>
      <c r="AC41" s="144"/>
      <c r="AD41" s="144"/>
      <c r="AE41" s="144"/>
      <c r="AF41" s="144">
        <v>6</v>
      </c>
      <c r="AG41" s="144"/>
      <c r="AH41" s="144"/>
      <c r="AI41" s="144">
        <f t="shared" si="19"/>
        <v>180</v>
      </c>
      <c r="AJ41" s="144"/>
      <c r="AK41" s="144"/>
      <c r="AL41" s="144">
        <f t="shared" si="14"/>
        <v>60</v>
      </c>
      <c r="AM41" s="144"/>
      <c r="AN41" s="144"/>
      <c r="AO41" s="144"/>
      <c r="AP41" s="144"/>
      <c r="AQ41" s="144"/>
      <c r="AR41" s="144"/>
      <c r="AS41" s="144"/>
      <c r="AT41" s="144"/>
      <c r="AU41" s="144">
        <f>AL41</f>
        <v>60</v>
      </c>
      <c r="AV41" s="144"/>
      <c r="AW41" s="144"/>
      <c r="AX41" s="86"/>
      <c r="AY41" s="144">
        <f t="shared" si="10"/>
        <v>120</v>
      </c>
      <c r="AZ41" s="144"/>
      <c r="BA41" s="144"/>
      <c r="BB41" s="33"/>
      <c r="BC41" s="33"/>
      <c r="BD41" s="33">
        <v>4</v>
      </c>
      <c r="BE41" s="33"/>
      <c r="BF41" s="33"/>
      <c r="BG41" s="33"/>
      <c r="BH41" s="33"/>
      <c r="BI41" s="33"/>
      <c r="BJ41" s="6"/>
    </row>
    <row r="42" spans="1:62" s="3" customFormat="1" ht="24" customHeight="1">
      <c r="A42" s="149"/>
      <c r="B42" s="150"/>
      <c r="C42" s="145"/>
      <c r="D42" s="145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4">
        <v>4</v>
      </c>
      <c r="AA42" s="144"/>
      <c r="AB42" s="144"/>
      <c r="AC42" s="144"/>
      <c r="AD42" s="144"/>
      <c r="AE42" s="144"/>
      <c r="AF42" s="144">
        <v>6</v>
      </c>
      <c r="AG42" s="144"/>
      <c r="AH42" s="144"/>
      <c r="AI42" s="144">
        <f t="shared" si="19"/>
        <v>180</v>
      </c>
      <c r="AJ42" s="144"/>
      <c r="AK42" s="144"/>
      <c r="AL42" s="144">
        <f t="shared" si="14"/>
        <v>60</v>
      </c>
      <c r="AM42" s="144"/>
      <c r="AN42" s="144"/>
      <c r="AO42" s="144"/>
      <c r="AP42" s="144"/>
      <c r="AQ42" s="144"/>
      <c r="AR42" s="144"/>
      <c r="AS42" s="144"/>
      <c r="AT42" s="144"/>
      <c r="AU42" s="144">
        <f t="shared" ref="AU42:AU45" si="20">AL42</f>
        <v>60</v>
      </c>
      <c r="AV42" s="144"/>
      <c r="AW42" s="144"/>
      <c r="AX42" s="86"/>
      <c r="AY42" s="144">
        <f t="shared" si="10"/>
        <v>120</v>
      </c>
      <c r="AZ42" s="144"/>
      <c r="BA42" s="144"/>
      <c r="BB42" s="33"/>
      <c r="BC42" s="33"/>
      <c r="BD42" s="33"/>
      <c r="BE42" s="33">
        <v>4</v>
      </c>
      <c r="BF42" s="33"/>
      <c r="BG42" s="33"/>
      <c r="BH42" s="33"/>
      <c r="BI42" s="33"/>
      <c r="BJ42" s="6"/>
    </row>
    <row r="43" spans="1:62" s="3" customFormat="1" ht="24" customHeight="1">
      <c r="A43" s="149"/>
      <c r="B43" s="150"/>
      <c r="C43" s="145"/>
      <c r="D43" s="145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4">
        <v>5</v>
      </c>
      <c r="AA43" s="144"/>
      <c r="AB43" s="144"/>
      <c r="AC43" s="144"/>
      <c r="AD43" s="144"/>
      <c r="AE43" s="144"/>
      <c r="AF43" s="144">
        <v>6</v>
      </c>
      <c r="AG43" s="144"/>
      <c r="AH43" s="144"/>
      <c r="AI43" s="144">
        <f t="shared" si="19"/>
        <v>180</v>
      </c>
      <c r="AJ43" s="144"/>
      <c r="AK43" s="144"/>
      <c r="AL43" s="144">
        <f t="shared" si="14"/>
        <v>60</v>
      </c>
      <c r="AM43" s="144"/>
      <c r="AN43" s="144"/>
      <c r="AO43" s="144"/>
      <c r="AP43" s="144"/>
      <c r="AQ43" s="144"/>
      <c r="AR43" s="144"/>
      <c r="AS43" s="144"/>
      <c r="AT43" s="144"/>
      <c r="AU43" s="144">
        <f t="shared" si="20"/>
        <v>60</v>
      </c>
      <c r="AV43" s="144"/>
      <c r="AW43" s="144"/>
      <c r="AX43" s="86"/>
      <c r="AY43" s="144">
        <f t="shared" si="10"/>
        <v>120</v>
      </c>
      <c r="AZ43" s="144"/>
      <c r="BA43" s="144"/>
      <c r="BB43" s="33"/>
      <c r="BC43" s="33"/>
      <c r="BD43" s="33"/>
      <c r="BE43" s="33"/>
      <c r="BF43" s="33">
        <v>4</v>
      </c>
      <c r="BG43" s="33"/>
      <c r="BH43" s="33"/>
      <c r="BI43" s="33"/>
      <c r="BJ43" s="6"/>
    </row>
    <row r="44" spans="1:62" s="3" customFormat="1" ht="24" customHeight="1">
      <c r="A44" s="151"/>
      <c r="B44" s="152"/>
      <c r="C44" s="145"/>
      <c r="D44" s="145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4">
        <v>6</v>
      </c>
      <c r="AA44" s="144"/>
      <c r="AB44" s="144"/>
      <c r="AC44" s="144"/>
      <c r="AD44" s="144"/>
      <c r="AE44" s="144"/>
      <c r="AF44" s="144">
        <v>6</v>
      </c>
      <c r="AG44" s="144"/>
      <c r="AH44" s="144"/>
      <c r="AI44" s="144">
        <f t="shared" si="19"/>
        <v>180</v>
      </c>
      <c r="AJ44" s="144"/>
      <c r="AK44" s="144"/>
      <c r="AL44" s="144">
        <f t="shared" si="14"/>
        <v>60</v>
      </c>
      <c r="AM44" s="144"/>
      <c r="AN44" s="144"/>
      <c r="AO44" s="144"/>
      <c r="AP44" s="144"/>
      <c r="AQ44" s="144"/>
      <c r="AR44" s="144"/>
      <c r="AS44" s="144"/>
      <c r="AT44" s="144"/>
      <c r="AU44" s="144">
        <f t="shared" si="20"/>
        <v>60</v>
      </c>
      <c r="AV44" s="144"/>
      <c r="AW44" s="144"/>
      <c r="AX44" s="86"/>
      <c r="AY44" s="144">
        <f t="shared" si="10"/>
        <v>120</v>
      </c>
      <c r="AZ44" s="144"/>
      <c r="BA44" s="144"/>
      <c r="BB44" s="33"/>
      <c r="BC44" s="33"/>
      <c r="BD44" s="33"/>
      <c r="BE44" s="33"/>
      <c r="BF44" s="33"/>
      <c r="BG44" s="33">
        <v>4</v>
      </c>
      <c r="BH44" s="33"/>
      <c r="BI44" s="33"/>
      <c r="BJ44" s="6"/>
    </row>
    <row r="45" spans="1:62" s="3" customFormat="1" ht="24" customHeight="1">
      <c r="A45" s="147" t="s">
        <v>140</v>
      </c>
      <c r="B45" s="148"/>
      <c r="C45" s="145" t="s">
        <v>72</v>
      </c>
      <c r="D45" s="145"/>
      <c r="E45" s="146" t="s">
        <v>172</v>
      </c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4"/>
      <c r="AA45" s="144"/>
      <c r="AB45" s="144"/>
      <c r="AC45" s="144"/>
      <c r="AD45" s="144"/>
      <c r="AE45" s="144"/>
      <c r="AF45" s="144">
        <v>19</v>
      </c>
      <c r="AG45" s="144"/>
      <c r="AH45" s="144"/>
      <c r="AI45" s="144">
        <f t="shared" si="18"/>
        <v>570</v>
      </c>
      <c r="AJ45" s="144"/>
      <c r="AK45" s="144"/>
      <c r="AL45" s="144">
        <f>SUM(AL46:AL49)</f>
        <v>190</v>
      </c>
      <c r="AM45" s="144"/>
      <c r="AN45" s="144"/>
      <c r="AO45" s="144"/>
      <c r="AP45" s="144"/>
      <c r="AQ45" s="144"/>
      <c r="AR45" s="144"/>
      <c r="AS45" s="144"/>
      <c r="AT45" s="144"/>
      <c r="AU45" s="144">
        <f t="shared" si="20"/>
        <v>190</v>
      </c>
      <c r="AV45" s="144"/>
      <c r="AW45" s="144"/>
      <c r="AX45" s="86"/>
      <c r="AY45" s="144">
        <f t="shared" ref="AY45:AY51" si="21">AI45-AL45</f>
        <v>380</v>
      </c>
      <c r="AZ45" s="144"/>
      <c r="BA45" s="144"/>
      <c r="BB45" s="33"/>
      <c r="BC45" s="33"/>
      <c r="BD45" s="33"/>
      <c r="BE45" s="33"/>
      <c r="BF45" s="33"/>
      <c r="BG45" s="33"/>
      <c r="BH45" s="33"/>
      <c r="BI45" s="33"/>
      <c r="BJ45" s="6"/>
    </row>
    <row r="46" spans="1:62" s="3" customFormat="1" ht="24" customHeight="1">
      <c r="A46" s="149"/>
      <c r="B46" s="150"/>
      <c r="C46" s="145"/>
      <c r="D46" s="145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4">
        <v>4</v>
      </c>
      <c r="AA46" s="144"/>
      <c r="AB46" s="144"/>
      <c r="AC46" s="144"/>
      <c r="AD46" s="144"/>
      <c r="AE46" s="144"/>
      <c r="AF46" s="144">
        <v>6</v>
      </c>
      <c r="AG46" s="144"/>
      <c r="AH46" s="144"/>
      <c r="AI46" s="144">
        <f t="shared" ref="AI46:AI49" si="22">AF46*30</f>
        <v>180</v>
      </c>
      <c r="AJ46" s="144"/>
      <c r="AK46" s="144"/>
      <c r="AL46" s="144">
        <f t="shared" si="14"/>
        <v>60</v>
      </c>
      <c r="AM46" s="144"/>
      <c r="AN46" s="144"/>
      <c r="AO46" s="144"/>
      <c r="AP46" s="144"/>
      <c r="AQ46" s="144"/>
      <c r="AR46" s="144"/>
      <c r="AS46" s="144"/>
      <c r="AT46" s="144"/>
      <c r="AU46" s="144">
        <f t="shared" ref="AU46:AU49" si="23">AL46</f>
        <v>60</v>
      </c>
      <c r="AV46" s="144"/>
      <c r="AW46" s="144"/>
      <c r="AX46" s="86"/>
      <c r="AY46" s="144">
        <f t="shared" ref="AY46:AY49" si="24">AI46-AL46</f>
        <v>120</v>
      </c>
      <c r="AZ46" s="144"/>
      <c r="BA46" s="144"/>
      <c r="BB46" s="33"/>
      <c r="BC46" s="33"/>
      <c r="BD46" s="33"/>
      <c r="BE46" s="33">
        <v>4</v>
      </c>
      <c r="BF46" s="33"/>
      <c r="BG46" s="33"/>
      <c r="BH46" s="33"/>
      <c r="BI46" s="33"/>
      <c r="BJ46" s="6"/>
    </row>
    <row r="47" spans="1:62" s="3" customFormat="1" ht="24" customHeight="1">
      <c r="A47" s="149"/>
      <c r="B47" s="150"/>
      <c r="C47" s="145"/>
      <c r="D47" s="145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4">
        <v>5</v>
      </c>
      <c r="AA47" s="144"/>
      <c r="AB47" s="144"/>
      <c r="AC47" s="144"/>
      <c r="AD47" s="144"/>
      <c r="AE47" s="144"/>
      <c r="AF47" s="144">
        <v>4</v>
      </c>
      <c r="AG47" s="144"/>
      <c r="AH47" s="144"/>
      <c r="AI47" s="144">
        <f t="shared" si="22"/>
        <v>120</v>
      </c>
      <c r="AJ47" s="144"/>
      <c r="AK47" s="144"/>
      <c r="AL47" s="144">
        <f t="shared" si="14"/>
        <v>40</v>
      </c>
      <c r="AM47" s="144"/>
      <c r="AN47" s="144"/>
      <c r="AO47" s="144"/>
      <c r="AP47" s="144"/>
      <c r="AQ47" s="144"/>
      <c r="AR47" s="144"/>
      <c r="AS47" s="144"/>
      <c r="AT47" s="144"/>
      <c r="AU47" s="144">
        <f t="shared" si="23"/>
        <v>40</v>
      </c>
      <c r="AV47" s="144"/>
      <c r="AW47" s="144"/>
      <c r="AX47" s="86"/>
      <c r="AY47" s="144">
        <f t="shared" si="24"/>
        <v>80</v>
      </c>
      <c r="AZ47" s="144"/>
      <c r="BA47" s="144"/>
      <c r="BB47" s="33"/>
      <c r="BC47" s="33"/>
      <c r="BD47" s="33"/>
      <c r="BE47" s="33"/>
      <c r="BF47" s="33">
        <v>3</v>
      </c>
      <c r="BG47" s="33"/>
      <c r="BH47" s="33"/>
      <c r="BI47" s="33"/>
      <c r="BJ47" s="6"/>
    </row>
    <row r="48" spans="1:62" s="3" customFormat="1" ht="24" customHeight="1">
      <c r="A48" s="149"/>
      <c r="B48" s="150"/>
      <c r="C48" s="145"/>
      <c r="D48" s="145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4">
        <v>6</v>
      </c>
      <c r="AA48" s="144"/>
      <c r="AB48" s="144"/>
      <c r="AC48" s="144"/>
      <c r="AD48" s="144"/>
      <c r="AE48" s="144"/>
      <c r="AF48" s="144">
        <v>3</v>
      </c>
      <c r="AG48" s="144"/>
      <c r="AH48" s="144"/>
      <c r="AI48" s="144">
        <f t="shared" si="22"/>
        <v>90</v>
      </c>
      <c r="AJ48" s="144"/>
      <c r="AK48" s="144"/>
      <c r="AL48" s="144">
        <f t="shared" si="14"/>
        <v>30</v>
      </c>
      <c r="AM48" s="144"/>
      <c r="AN48" s="144"/>
      <c r="AO48" s="144"/>
      <c r="AP48" s="144"/>
      <c r="AQ48" s="144"/>
      <c r="AR48" s="144"/>
      <c r="AS48" s="144"/>
      <c r="AT48" s="144"/>
      <c r="AU48" s="144">
        <f t="shared" si="23"/>
        <v>30</v>
      </c>
      <c r="AV48" s="144"/>
      <c r="AW48" s="144"/>
      <c r="AY48" s="144">
        <f t="shared" si="24"/>
        <v>60</v>
      </c>
      <c r="AZ48" s="144"/>
      <c r="BA48" s="144"/>
      <c r="BB48" s="33"/>
      <c r="BC48" s="33"/>
      <c r="BD48" s="33"/>
      <c r="BE48" s="33"/>
      <c r="BF48" s="33"/>
      <c r="BG48" s="33">
        <v>3</v>
      </c>
      <c r="BH48" s="33"/>
      <c r="BI48" s="33"/>
      <c r="BJ48" s="6"/>
    </row>
    <row r="49" spans="1:62" s="3" customFormat="1" ht="24" customHeight="1">
      <c r="A49" s="151"/>
      <c r="B49" s="152"/>
      <c r="C49" s="145"/>
      <c r="D49" s="145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4">
        <v>7</v>
      </c>
      <c r="AA49" s="144"/>
      <c r="AB49" s="144"/>
      <c r="AC49" s="144"/>
      <c r="AD49" s="144"/>
      <c r="AE49" s="144"/>
      <c r="AF49" s="144">
        <v>6</v>
      </c>
      <c r="AG49" s="144"/>
      <c r="AH49" s="144"/>
      <c r="AI49" s="144">
        <f t="shared" si="22"/>
        <v>180</v>
      </c>
      <c r="AJ49" s="144"/>
      <c r="AK49" s="144"/>
      <c r="AL49" s="144">
        <f t="shared" si="14"/>
        <v>60</v>
      </c>
      <c r="AM49" s="144"/>
      <c r="AN49" s="144"/>
      <c r="AO49" s="144"/>
      <c r="AP49" s="144"/>
      <c r="AQ49" s="144"/>
      <c r="AR49" s="144"/>
      <c r="AS49" s="144"/>
      <c r="AT49" s="144"/>
      <c r="AU49" s="144">
        <f t="shared" si="23"/>
        <v>60</v>
      </c>
      <c r="AV49" s="144"/>
      <c r="AW49" s="144"/>
      <c r="AX49" s="33" t="s">
        <v>139</v>
      </c>
      <c r="AY49" s="144">
        <f t="shared" si="24"/>
        <v>120</v>
      </c>
      <c r="AZ49" s="144"/>
      <c r="BA49" s="144"/>
      <c r="BB49" s="33"/>
      <c r="BC49" s="33"/>
      <c r="BD49" s="33"/>
      <c r="BE49" s="33"/>
      <c r="BF49" s="33"/>
      <c r="BG49" s="33"/>
      <c r="BH49" s="33">
        <v>4</v>
      </c>
      <c r="BI49" s="33"/>
      <c r="BJ49" s="6"/>
    </row>
    <row r="50" spans="1:62" s="3" customFormat="1" ht="24" customHeight="1">
      <c r="A50" s="174" t="s">
        <v>92</v>
      </c>
      <c r="B50" s="174"/>
      <c r="C50" s="145" t="s">
        <v>72</v>
      </c>
      <c r="D50" s="145"/>
      <c r="E50" s="146" t="s">
        <v>173</v>
      </c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44">
        <v>5</v>
      </c>
      <c r="AA50" s="144"/>
      <c r="AB50" s="144"/>
      <c r="AC50" s="144"/>
      <c r="AD50" s="144"/>
      <c r="AE50" s="144"/>
      <c r="AF50" s="144">
        <v>6</v>
      </c>
      <c r="AG50" s="144"/>
      <c r="AH50" s="144"/>
      <c r="AI50" s="144">
        <f t="shared" si="18"/>
        <v>180</v>
      </c>
      <c r="AJ50" s="144"/>
      <c r="AK50" s="144"/>
      <c r="AL50" s="144">
        <f t="shared" si="14"/>
        <v>60</v>
      </c>
      <c r="AM50" s="144"/>
      <c r="AN50" s="144"/>
      <c r="AO50" s="144">
        <v>30</v>
      </c>
      <c r="AP50" s="144"/>
      <c r="AQ50" s="144"/>
      <c r="AR50" s="144"/>
      <c r="AS50" s="144"/>
      <c r="AT50" s="144"/>
      <c r="AU50" s="144">
        <v>30</v>
      </c>
      <c r="AV50" s="144"/>
      <c r="AW50" s="144"/>
      <c r="AX50" s="33" t="s">
        <v>139</v>
      </c>
      <c r="AY50" s="144">
        <f t="shared" si="21"/>
        <v>120</v>
      </c>
      <c r="AZ50" s="144"/>
      <c r="BA50" s="144"/>
      <c r="BB50" s="33"/>
      <c r="BC50" s="33"/>
      <c r="BD50" s="33"/>
      <c r="BE50" s="35"/>
      <c r="BF50" s="33">
        <v>4</v>
      </c>
      <c r="BG50" s="33"/>
      <c r="BH50" s="33"/>
      <c r="BI50" s="33"/>
      <c r="BJ50" s="6"/>
    </row>
    <row r="51" spans="1:62" s="3" customFormat="1" ht="25.5" customHeight="1">
      <c r="A51" s="174" t="s">
        <v>93</v>
      </c>
      <c r="B51" s="174"/>
      <c r="C51" s="145" t="s">
        <v>72</v>
      </c>
      <c r="D51" s="145"/>
      <c r="E51" s="146" t="s">
        <v>176</v>
      </c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44">
        <v>7</v>
      </c>
      <c r="AA51" s="144"/>
      <c r="AB51" s="144"/>
      <c r="AC51" s="144"/>
      <c r="AD51" s="144"/>
      <c r="AE51" s="144"/>
      <c r="AF51" s="144">
        <v>6</v>
      </c>
      <c r="AG51" s="144"/>
      <c r="AH51" s="144"/>
      <c r="AI51" s="144">
        <f t="shared" si="18"/>
        <v>180</v>
      </c>
      <c r="AJ51" s="144"/>
      <c r="AK51" s="144"/>
      <c r="AL51" s="144">
        <f t="shared" si="14"/>
        <v>60</v>
      </c>
      <c r="AM51" s="144"/>
      <c r="AN51" s="144"/>
      <c r="AO51" s="218">
        <v>16</v>
      </c>
      <c r="AP51" s="218"/>
      <c r="AQ51" s="218"/>
      <c r="AR51" s="218"/>
      <c r="AS51" s="218"/>
      <c r="AT51" s="218"/>
      <c r="AU51" s="218">
        <v>44</v>
      </c>
      <c r="AV51" s="218"/>
      <c r="AW51" s="218"/>
      <c r="AX51" s="33"/>
      <c r="AY51" s="144">
        <f t="shared" si="21"/>
        <v>120</v>
      </c>
      <c r="AZ51" s="144"/>
      <c r="BA51" s="144"/>
      <c r="BB51" s="33"/>
      <c r="BC51" s="33"/>
      <c r="BD51" s="33"/>
      <c r="BE51" s="35"/>
      <c r="BF51" s="33"/>
      <c r="BG51" s="33"/>
      <c r="BH51" s="33">
        <v>4</v>
      </c>
      <c r="BI51" s="33"/>
      <c r="BJ51" s="6"/>
    </row>
    <row r="52" spans="1:62" s="3" customFormat="1" ht="54" customHeight="1">
      <c r="A52" s="174" t="s">
        <v>94</v>
      </c>
      <c r="B52" s="174"/>
      <c r="C52" s="145" t="s">
        <v>72</v>
      </c>
      <c r="D52" s="145"/>
      <c r="E52" s="146" t="s">
        <v>174</v>
      </c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44">
        <v>8</v>
      </c>
      <c r="AA52" s="144"/>
      <c r="AB52" s="144"/>
      <c r="AC52" s="144"/>
      <c r="AD52" s="144"/>
      <c r="AE52" s="144"/>
      <c r="AF52" s="144">
        <v>4</v>
      </c>
      <c r="AG52" s="144"/>
      <c r="AH52" s="144"/>
      <c r="AI52" s="144">
        <f t="shared" si="18"/>
        <v>120</v>
      </c>
      <c r="AJ52" s="144"/>
      <c r="AK52" s="144"/>
      <c r="AL52" s="144">
        <f t="shared" si="14"/>
        <v>40</v>
      </c>
      <c r="AM52" s="144"/>
      <c r="AN52" s="144"/>
      <c r="AO52" s="144">
        <v>12</v>
      </c>
      <c r="AP52" s="144"/>
      <c r="AQ52" s="144"/>
      <c r="AR52" s="144"/>
      <c r="AS52" s="144"/>
      <c r="AT52" s="144"/>
      <c r="AU52" s="144">
        <v>28</v>
      </c>
      <c r="AV52" s="144"/>
      <c r="AW52" s="144"/>
      <c r="AY52" s="144">
        <f>AI52-AL52</f>
        <v>80</v>
      </c>
      <c r="AZ52" s="144"/>
      <c r="BA52" s="144"/>
      <c r="BB52" s="33"/>
      <c r="BC52" s="33"/>
      <c r="BD52" s="33"/>
      <c r="BE52" s="33"/>
      <c r="BF52" s="33"/>
      <c r="BG52" s="33"/>
      <c r="BH52" s="33"/>
      <c r="BI52" s="33">
        <v>3</v>
      </c>
      <c r="BJ52" s="6"/>
    </row>
    <row r="53" spans="1:62" s="3" customFormat="1" ht="32.25" customHeight="1">
      <c r="A53" s="187" t="s">
        <v>95</v>
      </c>
      <c r="B53" s="188"/>
      <c r="C53" s="145" t="s">
        <v>72</v>
      </c>
      <c r="D53" s="145"/>
      <c r="E53" s="146" t="s">
        <v>175</v>
      </c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44">
        <v>8</v>
      </c>
      <c r="AA53" s="144"/>
      <c r="AB53" s="144"/>
      <c r="AC53" s="144"/>
      <c r="AD53" s="144"/>
      <c r="AE53" s="144"/>
      <c r="AF53" s="144">
        <v>6</v>
      </c>
      <c r="AG53" s="144"/>
      <c r="AH53" s="144"/>
      <c r="AI53" s="144">
        <f t="shared" ref="AI53" si="25">AF53*30</f>
        <v>180</v>
      </c>
      <c r="AJ53" s="144"/>
      <c r="AK53" s="144"/>
      <c r="AL53" s="144">
        <f t="shared" si="14"/>
        <v>60</v>
      </c>
      <c r="AM53" s="144"/>
      <c r="AN53" s="144"/>
      <c r="AO53" s="144">
        <v>24</v>
      </c>
      <c r="AP53" s="144"/>
      <c r="AQ53" s="144"/>
      <c r="AR53" s="144"/>
      <c r="AS53" s="144"/>
      <c r="AT53" s="144"/>
      <c r="AU53" s="144">
        <v>36</v>
      </c>
      <c r="AV53" s="144"/>
      <c r="AW53" s="144"/>
      <c r="AX53" s="33"/>
      <c r="AY53" s="144">
        <f t="shared" ref="AY53" si="26">AI53-AL53</f>
        <v>120</v>
      </c>
      <c r="AZ53" s="144"/>
      <c r="BA53" s="144"/>
      <c r="BB53" s="33"/>
      <c r="BC53" s="33"/>
      <c r="BD53" s="33"/>
      <c r="BE53" s="33"/>
      <c r="BF53" s="33"/>
      <c r="BG53" s="33"/>
      <c r="BH53" s="33"/>
      <c r="BI53" s="33">
        <v>5</v>
      </c>
      <c r="BJ53" s="6"/>
    </row>
    <row r="54" spans="1:62" s="3" customFormat="1" ht="24" customHeight="1">
      <c r="A54" s="194"/>
      <c r="B54" s="194"/>
      <c r="C54" s="180"/>
      <c r="D54" s="180"/>
      <c r="E54" s="182" t="s">
        <v>144</v>
      </c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0">
        <v>25</v>
      </c>
      <c r="AA54" s="180"/>
      <c r="AB54" s="180"/>
      <c r="AC54" s="180"/>
      <c r="AD54" s="180"/>
      <c r="AE54" s="180"/>
      <c r="AF54" s="180">
        <f>AF33+AF34+AF35+AF36+AF37+AF38+AF39+AF50+AF51+AF52+AF53+AF32+AF31+AF30+AF29+AF28+AF27+AF41+AF42+AF43+AF46+AF47+AF48+AF49+AF44</f>
        <v>138</v>
      </c>
      <c r="AG54" s="180"/>
      <c r="AH54" s="180"/>
      <c r="AI54" s="180">
        <f t="shared" ref="AI54" si="27">AI33+AI34+AI35+AI36+AI37+AI38+AI39+AI50+AI51+AI52+AI53+AI32+AI31+AI30+AI29+AI28+AI27+AI41+AI42+AI43+AI46+AI47+AI48+AI49+AI44</f>
        <v>4140</v>
      </c>
      <c r="AJ54" s="180"/>
      <c r="AK54" s="180"/>
      <c r="AL54" s="180">
        <f t="shared" ref="AL54" si="28">AL33+AL34+AL35+AL36+AL37+AL38+AL39+AL50+AL51+AL52+AL53+AL32+AL31+AL30+AL29+AL28+AL27+AL41+AL42+AL43+AL46+AL47+AL48+AL49+AL44</f>
        <v>1380</v>
      </c>
      <c r="AM54" s="180"/>
      <c r="AN54" s="180"/>
      <c r="AO54" s="180">
        <f t="shared" ref="AO54" si="29">AO33+AO34+AO35+AO36+AO37+AO38+AO39+AO50+AO51+AO52+AO53+AO32+AO31+AO30+AO29+AO28+AO27+AO41+AO42+AO43+AO46+AO47+AO48+AO49+AO44</f>
        <v>190</v>
      </c>
      <c r="AP54" s="180"/>
      <c r="AQ54" s="180"/>
      <c r="AR54" s="180"/>
      <c r="AS54" s="180"/>
      <c r="AT54" s="180"/>
      <c r="AU54" s="180">
        <f t="shared" ref="AU54" si="30">AU33+AU34+AU35+AU36+AU37+AU38+AU39+AU50+AU51+AU52+AU53+AU32+AU31+AU30+AU29+AU28+AU27+AU41+AU42+AU43+AU46+AU47+AU48+AU49+AU44</f>
        <v>1190</v>
      </c>
      <c r="AV54" s="180"/>
      <c r="AW54" s="180"/>
      <c r="AX54" s="34"/>
      <c r="AY54" s="180">
        <f t="shared" ref="AY54" si="31">AI54-AL54</f>
        <v>2760</v>
      </c>
      <c r="AZ54" s="180"/>
      <c r="BA54" s="180"/>
      <c r="BB54" s="36">
        <f t="shared" ref="BB54:BI54" si="32">SUM(BB27:BB53)</f>
        <v>4</v>
      </c>
      <c r="BC54" s="36">
        <f t="shared" si="32"/>
        <v>16</v>
      </c>
      <c r="BD54" s="36">
        <f t="shared" si="32"/>
        <v>15</v>
      </c>
      <c r="BE54" s="36">
        <f t="shared" si="32"/>
        <v>12</v>
      </c>
      <c r="BF54" s="36">
        <f t="shared" si="32"/>
        <v>15</v>
      </c>
      <c r="BG54" s="36">
        <f t="shared" si="32"/>
        <v>11</v>
      </c>
      <c r="BH54" s="36">
        <f t="shared" si="32"/>
        <v>12</v>
      </c>
      <c r="BI54" s="36">
        <f t="shared" si="32"/>
        <v>11</v>
      </c>
      <c r="BJ54" s="6"/>
    </row>
    <row r="55" spans="1:62" s="1" customFormat="1" ht="24" customHeight="1">
      <c r="A55" s="190" t="s">
        <v>141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190"/>
      <c r="AJ55" s="190"/>
      <c r="AK55" s="190"/>
      <c r="AL55" s="190"/>
      <c r="AM55" s="190"/>
      <c r="AN55" s="190"/>
      <c r="AO55" s="190"/>
      <c r="AP55" s="190"/>
      <c r="AQ55" s="190"/>
      <c r="AR55" s="190"/>
      <c r="AS55" s="190"/>
      <c r="AT55" s="190"/>
      <c r="AU55" s="190"/>
      <c r="AV55" s="190"/>
      <c r="AW55" s="190"/>
      <c r="AX55" s="190"/>
      <c r="AY55" s="190"/>
      <c r="AZ55" s="190"/>
      <c r="BA55" s="190"/>
      <c r="BB55" s="190"/>
      <c r="BC55" s="190"/>
      <c r="BD55" s="190"/>
      <c r="BE55" s="190"/>
      <c r="BF55" s="190"/>
      <c r="BG55" s="190"/>
      <c r="BH55" s="190"/>
      <c r="BI55" s="190"/>
      <c r="BJ55" s="10"/>
    </row>
    <row r="56" spans="1:62" s="1" customFormat="1" ht="24" customHeight="1">
      <c r="A56" s="189"/>
      <c r="B56" s="189"/>
      <c r="C56" s="191" t="s">
        <v>72</v>
      </c>
      <c r="D56" s="192"/>
      <c r="E56" s="193" t="s">
        <v>177</v>
      </c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89"/>
      <c r="AA56" s="189"/>
      <c r="AB56" s="189">
        <v>6</v>
      </c>
      <c r="AC56" s="189"/>
      <c r="AD56" s="189"/>
      <c r="AE56" s="189"/>
      <c r="AF56" s="189">
        <v>3</v>
      </c>
      <c r="AG56" s="189"/>
      <c r="AH56" s="189"/>
      <c r="AI56" s="189">
        <f>AF56*30</f>
        <v>90</v>
      </c>
      <c r="AJ56" s="189"/>
      <c r="AK56" s="189"/>
      <c r="AL56" s="189"/>
      <c r="AM56" s="189"/>
      <c r="AN56" s="189"/>
      <c r="AO56" s="189"/>
      <c r="AP56" s="189"/>
      <c r="AQ56" s="189"/>
      <c r="AR56" s="189"/>
      <c r="AS56" s="189"/>
      <c r="AT56" s="189"/>
      <c r="AU56" s="189"/>
      <c r="AV56" s="189"/>
      <c r="AW56" s="189"/>
      <c r="AX56" s="37"/>
      <c r="AY56" s="189">
        <f>AI56</f>
        <v>90</v>
      </c>
      <c r="AZ56" s="189"/>
      <c r="BA56" s="189"/>
      <c r="BB56" s="37"/>
      <c r="BC56" s="37"/>
      <c r="BD56" s="37"/>
      <c r="BE56" s="37"/>
      <c r="BF56" s="37"/>
      <c r="BG56" s="37"/>
      <c r="BH56" s="37"/>
      <c r="BI56" s="37"/>
      <c r="BJ56" s="10"/>
    </row>
    <row r="57" spans="1:62" s="1" customFormat="1" ht="24" customHeight="1">
      <c r="A57" s="189"/>
      <c r="B57" s="189"/>
      <c r="C57" s="191" t="s">
        <v>72</v>
      </c>
      <c r="D57" s="192"/>
      <c r="E57" s="193" t="s">
        <v>178</v>
      </c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89"/>
      <c r="AA57" s="189"/>
      <c r="AB57" s="189">
        <v>8</v>
      </c>
      <c r="AC57" s="189"/>
      <c r="AD57" s="189"/>
      <c r="AE57" s="189"/>
      <c r="AF57" s="189">
        <v>6</v>
      </c>
      <c r="AG57" s="189"/>
      <c r="AH57" s="189"/>
      <c r="AI57" s="189">
        <f>AF57*30</f>
        <v>180</v>
      </c>
      <c r="AJ57" s="189"/>
      <c r="AK57" s="189"/>
      <c r="AL57" s="189"/>
      <c r="AM57" s="189"/>
      <c r="AN57" s="189"/>
      <c r="AO57" s="189"/>
      <c r="AP57" s="189"/>
      <c r="AQ57" s="189"/>
      <c r="AR57" s="189"/>
      <c r="AS57" s="189"/>
      <c r="AT57" s="189"/>
      <c r="AU57" s="189"/>
      <c r="AV57" s="189"/>
      <c r="AW57" s="189"/>
      <c r="AX57" s="37"/>
      <c r="AY57" s="189">
        <v>180</v>
      </c>
      <c r="AZ57" s="189"/>
      <c r="BA57" s="189"/>
      <c r="BB57" s="37"/>
      <c r="BC57" s="37"/>
      <c r="BD57" s="37"/>
      <c r="BE57" s="37"/>
      <c r="BF57" s="37"/>
      <c r="BG57" s="37"/>
      <c r="BH57" s="37"/>
      <c r="BI57" s="37"/>
      <c r="BJ57" s="10"/>
    </row>
    <row r="58" spans="1:62" s="1" customFormat="1" ht="24" customHeight="1">
      <c r="A58" s="195"/>
      <c r="B58" s="195"/>
      <c r="C58" s="195"/>
      <c r="D58" s="195"/>
      <c r="E58" s="196" t="s">
        <v>144</v>
      </c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5"/>
      <c r="AA58" s="195"/>
      <c r="AB58" s="195">
        <v>2</v>
      </c>
      <c r="AC58" s="195"/>
      <c r="AD58" s="195"/>
      <c r="AE58" s="195"/>
      <c r="AF58" s="195">
        <f>AF56+AF57</f>
        <v>9</v>
      </c>
      <c r="AG58" s="195"/>
      <c r="AH58" s="195"/>
      <c r="AI58" s="195">
        <f>AI56+AI57</f>
        <v>270</v>
      </c>
      <c r="AJ58" s="195"/>
      <c r="AK58" s="195"/>
      <c r="AL58" s="195"/>
      <c r="AM58" s="195"/>
      <c r="AN58" s="195"/>
      <c r="AO58" s="195"/>
      <c r="AP58" s="195"/>
      <c r="AQ58" s="195"/>
      <c r="AR58" s="195"/>
      <c r="AS58" s="195"/>
      <c r="AT58" s="195"/>
      <c r="AU58" s="195"/>
      <c r="AV58" s="195"/>
      <c r="AW58" s="195"/>
      <c r="AX58" s="38"/>
      <c r="AY58" s="195">
        <f>AI58</f>
        <v>270</v>
      </c>
      <c r="AZ58" s="195"/>
      <c r="BA58" s="195"/>
      <c r="BB58" s="38"/>
      <c r="BC58" s="38"/>
      <c r="BD58" s="38"/>
      <c r="BE58" s="38"/>
      <c r="BF58" s="38"/>
      <c r="BG58" s="38"/>
      <c r="BH58" s="38"/>
      <c r="BI58" s="38"/>
      <c r="BJ58" s="10"/>
    </row>
    <row r="59" spans="1:62" s="1" customFormat="1" ht="24" customHeight="1">
      <c r="A59" s="197" t="s">
        <v>142</v>
      </c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  <c r="AM59" s="197"/>
      <c r="AN59" s="197"/>
      <c r="AO59" s="197"/>
      <c r="AP59" s="197"/>
      <c r="AQ59" s="197"/>
      <c r="AR59" s="197"/>
      <c r="AS59" s="197"/>
      <c r="AT59" s="197"/>
      <c r="AU59" s="197"/>
      <c r="AV59" s="197"/>
      <c r="AW59" s="197"/>
      <c r="AX59" s="197"/>
      <c r="AY59" s="197"/>
      <c r="AZ59" s="197"/>
      <c r="BA59" s="197"/>
      <c r="BB59" s="197"/>
      <c r="BC59" s="197"/>
      <c r="BD59" s="197"/>
      <c r="BE59" s="197"/>
      <c r="BF59" s="197"/>
      <c r="BG59" s="197"/>
      <c r="BH59" s="197"/>
      <c r="BI59" s="197"/>
      <c r="BJ59" s="10"/>
    </row>
    <row r="60" spans="1:62" s="2" customFormat="1" ht="24" customHeight="1">
      <c r="A60" s="195"/>
      <c r="B60" s="195"/>
      <c r="C60" s="191" t="s">
        <v>72</v>
      </c>
      <c r="D60" s="192"/>
      <c r="E60" s="193" t="s">
        <v>124</v>
      </c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89"/>
      <c r="AA60" s="189"/>
      <c r="AB60" s="189"/>
      <c r="AC60" s="189"/>
      <c r="AD60" s="189">
        <v>8</v>
      </c>
      <c r="AE60" s="189"/>
      <c r="AF60" s="189">
        <v>3</v>
      </c>
      <c r="AG60" s="189"/>
      <c r="AH60" s="189"/>
      <c r="AI60" s="189">
        <f>AF60*30</f>
        <v>90</v>
      </c>
      <c r="AJ60" s="189"/>
      <c r="AK60" s="189"/>
      <c r="AL60" s="189"/>
      <c r="AM60" s="189"/>
      <c r="AN60" s="189"/>
      <c r="AO60" s="189"/>
      <c r="AP60" s="189"/>
      <c r="AQ60" s="189"/>
      <c r="AR60" s="189"/>
      <c r="AS60" s="189"/>
      <c r="AT60" s="189"/>
      <c r="AU60" s="189"/>
      <c r="AV60" s="189"/>
      <c r="AW60" s="189"/>
      <c r="AX60" s="37"/>
      <c r="AY60" s="189">
        <f>AI60</f>
        <v>90</v>
      </c>
      <c r="AZ60" s="189"/>
      <c r="BA60" s="189"/>
      <c r="BB60" s="37"/>
      <c r="BC60" s="38"/>
      <c r="BD60" s="38"/>
      <c r="BE60" s="38"/>
      <c r="BF60" s="38"/>
      <c r="BG60" s="38"/>
      <c r="BH60" s="38"/>
      <c r="BI60" s="38"/>
      <c r="BJ60" s="11"/>
    </row>
    <row r="61" spans="1:62" s="1" customFormat="1" ht="24" customHeight="1">
      <c r="A61" s="198"/>
      <c r="B61" s="198"/>
      <c r="C61" s="195"/>
      <c r="D61" s="195"/>
      <c r="E61" s="196" t="s">
        <v>52</v>
      </c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5">
        <f>Z54+Z24+Z58</f>
        <v>31</v>
      </c>
      <c r="AA61" s="195"/>
      <c r="AB61" s="195">
        <v>5</v>
      </c>
      <c r="AC61" s="195"/>
      <c r="AD61" s="195">
        <v>1</v>
      </c>
      <c r="AE61" s="195"/>
      <c r="AF61" s="195">
        <f>AF60+AF58+AF54+AF24</f>
        <v>180</v>
      </c>
      <c r="AG61" s="195"/>
      <c r="AH61" s="195"/>
      <c r="AI61" s="195">
        <f>AI60+AI58+AI54+AI24</f>
        <v>5400</v>
      </c>
      <c r="AJ61" s="195"/>
      <c r="AK61" s="195"/>
      <c r="AL61" s="195">
        <f t="shared" ref="AL61" si="33">AL60+AL58+AL54+AL24</f>
        <v>1680</v>
      </c>
      <c r="AM61" s="195"/>
      <c r="AN61" s="195"/>
      <c r="AO61" s="195">
        <f t="shared" ref="AO61" si="34">AO60+AO58+AO54+AO24</f>
        <v>314</v>
      </c>
      <c r="AP61" s="195"/>
      <c r="AQ61" s="195"/>
      <c r="AR61" s="195"/>
      <c r="AS61" s="195"/>
      <c r="AT61" s="195"/>
      <c r="AU61" s="195">
        <f t="shared" ref="AU61" si="35">AU60+AU58+AU54+AU24</f>
        <v>1366</v>
      </c>
      <c r="AV61" s="195"/>
      <c r="AW61" s="195"/>
      <c r="AX61" s="38"/>
      <c r="AY61" s="195">
        <f>AY60+AY58+AY54+AY24</f>
        <v>3720</v>
      </c>
      <c r="AZ61" s="195"/>
      <c r="BA61" s="195"/>
      <c r="BB61" s="39">
        <f t="shared" ref="BB61:BI61" si="36">BB54+BB24</f>
        <v>24</v>
      </c>
      <c r="BC61" s="39">
        <f t="shared" si="36"/>
        <v>22</v>
      </c>
      <c r="BD61" s="39">
        <f t="shared" si="36"/>
        <v>17</v>
      </c>
      <c r="BE61" s="39">
        <f t="shared" si="36"/>
        <v>14</v>
      </c>
      <c r="BF61" s="39">
        <f t="shared" si="36"/>
        <v>15</v>
      </c>
      <c r="BG61" s="39">
        <f t="shared" si="36"/>
        <v>11</v>
      </c>
      <c r="BH61" s="39">
        <f t="shared" si="36"/>
        <v>12</v>
      </c>
      <c r="BI61" s="39">
        <f t="shared" si="36"/>
        <v>11</v>
      </c>
      <c r="BJ61" s="10"/>
    </row>
    <row r="62" spans="1:62" s="1" customFormat="1" ht="24" customHeight="1">
      <c r="A62" s="199" t="s">
        <v>143</v>
      </c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1"/>
      <c r="BJ62" s="10"/>
    </row>
    <row r="63" spans="1:62" s="1" customFormat="1" ht="24" customHeight="1">
      <c r="A63" s="195" t="s">
        <v>137</v>
      </c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  <c r="AK63" s="195"/>
      <c r="AL63" s="195"/>
      <c r="AM63" s="195"/>
      <c r="AN63" s="195"/>
      <c r="AO63" s="195"/>
      <c r="AP63" s="195"/>
      <c r="AQ63" s="195"/>
      <c r="AR63" s="195"/>
      <c r="AS63" s="195"/>
      <c r="AT63" s="195"/>
      <c r="AU63" s="195"/>
      <c r="AV63" s="195"/>
      <c r="AW63" s="195"/>
      <c r="AX63" s="195"/>
      <c r="AY63" s="195"/>
      <c r="AZ63" s="195"/>
      <c r="BA63" s="195"/>
      <c r="BB63" s="195"/>
      <c r="BC63" s="195"/>
      <c r="BD63" s="195"/>
      <c r="BE63" s="195"/>
      <c r="BF63" s="195"/>
      <c r="BG63" s="195"/>
      <c r="BH63" s="195"/>
      <c r="BI63" s="195"/>
      <c r="BJ63" s="10"/>
    </row>
    <row r="64" spans="1:62" s="3" customFormat="1" ht="24" customHeight="1">
      <c r="A64" s="144" t="s">
        <v>53</v>
      </c>
      <c r="B64" s="144"/>
      <c r="C64" s="144"/>
      <c r="D64" s="144"/>
      <c r="E64" s="202" t="s">
        <v>125</v>
      </c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144">
        <v>3</v>
      </c>
      <c r="AA64" s="144"/>
      <c r="AB64" s="144"/>
      <c r="AC64" s="144"/>
      <c r="AD64" s="144"/>
      <c r="AE64" s="144"/>
      <c r="AF64" s="144">
        <v>4</v>
      </c>
      <c r="AG64" s="144"/>
      <c r="AH64" s="144"/>
      <c r="AI64" s="144">
        <f>AF64*30</f>
        <v>120</v>
      </c>
      <c r="AJ64" s="144"/>
      <c r="AK64" s="144"/>
      <c r="AL64" s="144">
        <v>40</v>
      </c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33"/>
      <c r="AY64" s="144">
        <f>AI64-AL64</f>
        <v>80</v>
      </c>
      <c r="AZ64" s="144"/>
      <c r="BA64" s="144"/>
      <c r="BB64" s="90"/>
      <c r="BC64" s="90"/>
      <c r="BD64" s="33">
        <v>3</v>
      </c>
      <c r="BE64" s="33"/>
      <c r="BF64" s="33"/>
      <c r="BG64" s="33"/>
      <c r="BH64" s="33"/>
      <c r="BI64" s="33"/>
      <c r="BJ64" s="6"/>
    </row>
    <row r="65" spans="1:62" s="3" customFormat="1" ht="24" customHeight="1">
      <c r="A65" s="144" t="s">
        <v>54</v>
      </c>
      <c r="B65" s="144"/>
      <c r="C65" s="144"/>
      <c r="D65" s="144"/>
      <c r="E65" s="202" t="s">
        <v>125</v>
      </c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144">
        <v>3</v>
      </c>
      <c r="AA65" s="144"/>
      <c r="AB65" s="144"/>
      <c r="AC65" s="144"/>
      <c r="AD65" s="144"/>
      <c r="AE65" s="144"/>
      <c r="AF65" s="144">
        <v>4</v>
      </c>
      <c r="AG65" s="144"/>
      <c r="AH65" s="144"/>
      <c r="AI65" s="144">
        <f>AF65*30</f>
        <v>120</v>
      </c>
      <c r="AJ65" s="144"/>
      <c r="AK65" s="144"/>
      <c r="AL65" s="144">
        <v>40</v>
      </c>
      <c r="AM65" s="144"/>
      <c r="AN65" s="144"/>
      <c r="AO65" s="144"/>
      <c r="AP65" s="144"/>
      <c r="AQ65" s="144"/>
      <c r="AR65" s="144"/>
      <c r="AS65" s="144"/>
      <c r="AT65" s="144"/>
      <c r="AU65" s="144"/>
      <c r="AV65" s="144"/>
      <c r="AW65" s="144"/>
      <c r="AX65" s="33"/>
      <c r="AY65" s="144">
        <f>AI65-AL65</f>
        <v>80</v>
      </c>
      <c r="AZ65" s="144"/>
      <c r="BA65" s="144"/>
      <c r="BB65" s="90"/>
      <c r="BC65" s="90"/>
      <c r="BD65" s="33">
        <v>3</v>
      </c>
      <c r="BE65" s="33"/>
      <c r="BF65" s="33"/>
      <c r="BG65" s="33"/>
      <c r="BH65" s="33"/>
      <c r="BI65" s="33"/>
      <c r="BJ65" s="6"/>
    </row>
    <row r="66" spans="1:62" s="95" customFormat="1" ht="24" customHeight="1">
      <c r="A66" s="203"/>
      <c r="B66" s="204"/>
      <c r="C66" s="203"/>
      <c r="D66" s="204"/>
      <c r="E66" s="205" t="s">
        <v>0</v>
      </c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3">
        <v>2</v>
      </c>
      <c r="AA66" s="204"/>
      <c r="AB66" s="203"/>
      <c r="AC66" s="204"/>
      <c r="AD66" s="203"/>
      <c r="AE66" s="204"/>
      <c r="AF66" s="203">
        <f>AF64+AF65</f>
        <v>8</v>
      </c>
      <c r="AG66" s="207"/>
      <c r="AH66" s="204"/>
      <c r="AI66" s="203">
        <f>AI64+AI65</f>
        <v>240</v>
      </c>
      <c r="AJ66" s="207"/>
      <c r="AK66" s="204"/>
      <c r="AL66" s="203">
        <f t="shared" ref="AL66" si="37">AL64+AL65</f>
        <v>80</v>
      </c>
      <c r="AM66" s="207"/>
      <c r="AN66" s="204"/>
      <c r="AO66" s="203"/>
      <c r="AP66" s="207"/>
      <c r="AQ66" s="204"/>
      <c r="AR66" s="203"/>
      <c r="AS66" s="207"/>
      <c r="AT66" s="204"/>
      <c r="AU66" s="203"/>
      <c r="AV66" s="207"/>
      <c r="AW66" s="204"/>
      <c r="AX66" s="92"/>
      <c r="AY66" s="203">
        <f>AY64+AY65</f>
        <v>160</v>
      </c>
      <c r="AZ66" s="207"/>
      <c r="BA66" s="204"/>
      <c r="BB66" s="93"/>
      <c r="BC66" s="93"/>
      <c r="BD66" s="91">
        <f t="shared" ref="BD66" si="38">SUM(BD64:BD65)</f>
        <v>6</v>
      </c>
      <c r="BE66" s="93"/>
      <c r="BF66" s="93"/>
      <c r="BG66" s="93"/>
      <c r="BH66" s="93"/>
      <c r="BI66" s="93"/>
      <c r="BJ66" s="94"/>
    </row>
    <row r="67" spans="1:62" s="3" customFormat="1" ht="24" customHeight="1">
      <c r="A67" s="180" t="s">
        <v>138</v>
      </c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180"/>
      <c r="AT67" s="180"/>
      <c r="AU67" s="180"/>
      <c r="AV67" s="180"/>
      <c r="AW67" s="180"/>
      <c r="AX67" s="180"/>
      <c r="AY67" s="180"/>
      <c r="AZ67" s="180"/>
      <c r="BA67" s="180"/>
      <c r="BB67" s="180"/>
      <c r="BC67" s="180"/>
      <c r="BD67" s="180"/>
      <c r="BE67" s="180"/>
      <c r="BF67" s="180"/>
      <c r="BG67" s="180"/>
      <c r="BH67" s="180"/>
      <c r="BI67" s="180"/>
      <c r="BJ67" s="96"/>
    </row>
    <row r="68" spans="1:62" s="3" customFormat="1" ht="24" customHeight="1">
      <c r="A68" s="156" t="s">
        <v>55</v>
      </c>
      <c r="B68" s="156"/>
      <c r="C68" s="156"/>
      <c r="D68" s="156"/>
      <c r="E68" s="208" t="s">
        <v>126</v>
      </c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156">
        <v>4</v>
      </c>
      <c r="AA68" s="156"/>
      <c r="AB68" s="156"/>
      <c r="AC68" s="156"/>
      <c r="AD68" s="156"/>
      <c r="AE68" s="156"/>
      <c r="AF68" s="156">
        <v>4</v>
      </c>
      <c r="AG68" s="156"/>
      <c r="AH68" s="156"/>
      <c r="AI68" s="156">
        <f>AF68*30</f>
        <v>120</v>
      </c>
      <c r="AJ68" s="156"/>
      <c r="AK68" s="156"/>
      <c r="AL68" s="156">
        <v>40</v>
      </c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97"/>
      <c r="AY68" s="156">
        <f t="shared" ref="AY68:AY80" si="39">AI68-AL68</f>
        <v>80</v>
      </c>
      <c r="AZ68" s="156"/>
      <c r="BA68" s="156"/>
      <c r="BB68" s="98"/>
      <c r="BC68" s="98"/>
      <c r="BD68" s="97"/>
      <c r="BE68" s="97">
        <v>3</v>
      </c>
      <c r="BF68" s="97"/>
      <c r="BG68" s="97"/>
      <c r="BH68" s="97"/>
      <c r="BI68" s="97"/>
      <c r="BJ68" s="6"/>
    </row>
    <row r="69" spans="1:62" s="3" customFormat="1" ht="24" customHeight="1">
      <c r="A69" s="144" t="s">
        <v>56</v>
      </c>
      <c r="B69" s="144"/>
      <c r="C69" s="144"/>
      <c r="D69" s="144"/>
      <c r="E69" s="157" t="s">
        <v>126</v>
      </c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44">
        <v>4</v>
      </c>
      <c r="AA69" s="144"/>
      <c r="AB69" s="144"/>
      <c r="AC69" s="144"/>
      <c r="AD69" s="144"/>
      <c r="AE69" s="144"/>
      <c r="AF69" s="144">
        <v>4</v>
      </c>
      <c r="AG69" s="144"/>
      <c r="AH69" s="144"/>
      <c r="AI69" s="144">
        <f t="shared" ref="AI69:AI80" si="40">AF69*30</f>
        <v>120</v>
      </c>
      <c r="AJ69" s="144"/>
      <c r="AK69" s="144"/>
      <c r="AL69" s="144">
        <v>40</v>
      </c>
      <c r="AM69" s="144"/>
      <c r="AN69" s="144"/>
      <c r="AO69" s="144"/>
      <c r="AP69" s="144"/>
      <c r="AQ69" s="144"/>
      <c r="AR69" s="144"/>
      <c r="AS69" s="144"/>
      <c r="AT69" s="144"/>
      <c r="AU69" s="144"/>
      <c r="AV69" s="144"/>
      <c r="AW69" s="144"/>
      <c r="AX69" s="33"/>
      <c r="AY69" s="144">
        <f t="shared" si="39"/>
        <v>80</v>
      </c>
      <c r="AZ69" s="144"/>
      <c r="BA69" s="144"/>
      <c r="BB69" s="90"/>
      <c r="BC69" s="90"/>
      <c r="BD69" s="33"/>
      <c r="BE69" s="33">
        <v>3</v>
      </c>
      <c r="BF69" s="33"/>
      <c r="BG69" s="33"/>
      <c r="BH69" s="33"/>
      <c r="BI69" s="33"/>
      <c r="BJ69" s="6"/>
    </row>
    <row r="70" spans="1:62" s="3" customFormat="1" ht="24" customHeight="1">
      <c r="A70" s="144" t="s">
        <v>57</v>
      </c>
      <c r="B70" s="144"/>
      <c r="C70" s="144"/>
      <c r="D70" s="144"/>
      <c r="E70" s="157" t="s">
        <v>126</v>
      </c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44">
        <v>4</v>
      </c>
      <c r="AA70" s="144"/>
      <c r="AB70" s="144"/>
      <c r="AC70" s="144"/>
      <c r="AD70" s="144"/>
      <c r="AE70" s="144"/>
      <c r="AF70" s="144">
        <v>4</v>
      </c>
      <c r="AG70" s="144"/>
      <c r="AH70" s="144"/>
      <c r="AI70" s="144">
        <f t="shared" si="40"/>
        <v>120</v>
      </c>
      <c r="AJ70" s="144"/>
      <c r="AK70" s="144"/>
      <c r="AL70" s="156">
        <v>40</v>
      </c>
      <c r="AM70" s="156"/>
      <c r="AN70" s="156"/>
      <c r="AO70" s="144"/>
      <c r="AP70" s="144"/>
      <c r="AQ70" s="144"/>
      <c r="AR70" s="144"/>
      <c r="AS70" s="144"/>
      <c r="AT70" s="144"/>
      <c r="AU70" s="144"/>
      <c r="AV70" s="144"/>
      <c r="AW70" s="144"/>
      <c r="AX70" s="33"/>
      <c r="AY70" s="144">
        <f t="shared" si="39"/>
        <v>80</v>
      </c>
      <c r="AZ70" s="144"/>
      <c r="BA70" s="144"/>
      <c r="BB70" s="90"/>
      <c r="BC70" s="90"/>
      <c r="BD70" s="33"/>
      <c r="BE70" s="33">
        <v>3</v>
      </c>
      <c r="BF70" s="33"/>
      <c r="BG70" s="33"/>
      <c r="BH70" s="33"/>
      <c r="BI70" s="33"/>
      <c r="BJ70" s="6"/>
    </row>
    <row r="71" spans="1:62" s="3" customFormat="1" ht="24" customHeight="1">
      <c r="A71" s="144" t="s">
        <v>100</v>
      </c>
      <c r="B71" s="144"/>
      <c r="C71" s="144"/>
      <c r="D71" s="144"/>
      <c r="E71" s="157" t="s">
        <v>126</v>
      </c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44">
        <v>5</v>
      </c>
      <c r="AA71" s="144"/>
      <c r="AB71" s="144"/>
      <c r="AC71" s="144"/>
      <c r="AD71" s="144"/>
      <c r="AE71" s="144"/>
      <c r="AF71" s="144">
        <v>4</v>
      </c>
      <c r="AG71" s="144"/>
      <c r="AH71" s="144"/>
      <c r="AI71" s="144">
        <f t="shared" si="40"/>
        <v>120</v>
      </c>
      <c r="AJ71" s="144"/>
      <c r="AK71" s="144"/>
      <c r="AL71" s="144">
        <v>40</v>
      </c>
      <c r="AM71" s="144"/>
      <c r="AN71" s="144"/>
      <c r="AO71" s="144"/>
      <c r="AP71" s="144"/>
      <c r="AQ71" s="144"/>
      <c r="AR71" s="144"/>
      <c r="AS71" s="144"/>
      <c r="AT71" s="144"/>
      <c r="AU71" s="144"/>
      <c r="AV71" s="144"/>
      <c r="AW71" s="144"/>
      <c r="AX71" s="33"/>
      <c r="AY71" s="144">
        <f t="shared" si="39"/>
        <v>80</v>
      </c>
      <c r="AZ71" s="144"/>
      <c r="BA71" s="144"/>
      <c r="BB71" s="90"/>
      <c r="BC71" s="90"/>
      <c r="BD71" s="33"/>
      <c r="BE71" s="33"/>
      <c r="BF71" s="33">
        <v>3</v>
      </c>
      <c r="BG71" s="33"/>
      <c r="BH71" s="33"/>
      <c r="BI71" s="33"/>
      <c r="BJ71" s="6"/>
    </row>
    <row r="72" spans="1:62" s="3" customFormat="1" ht="24" customHeight="1">
      <c r="A72" s="144" t="s">
        <v>99</v>
      </c>
      <c r="B72" s="144"/>
      <c r="C72" s="144"/>
      <c r="D72" s="144"/>
      <c r="E72" s="157" t="s">
        <v>126</v>
      </c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  <c r="Z72" s="144">
        <v>5</v>
      </c>
      <c r="AA72" s="144"/>
      <c r="AB72" s="144"/>
      <c r="AC72" s="144"/>
      <c r="AD72" s="144"/>
      <c r="AE72" s="144"/>
      <c r="AF72" s="144">
        <v>4</v>
      </c>
      <c r="AG72" s="144"/>
      <c r="AH72" s="144"/>
      <c r="AI72" s="144">
        <f t="shared" si="40"/>
        <v>120</v>
      </c>
      <c r="AJ72" s="144"/>
      <c r="AK72" s="144"/>
      <c r="AL72" s="156">
        <v>40</v>
      </c>
      <c r="AM72" s="156"/>
      <c r="AN72" s="156"/>
      <c r="AO72" s="144"/>
      <c r="AP72" s="144"/>
      <c r="AQ72" s="144"/>
      <c r="AR72" s="144"/>
      <c r="AS72" s="144"/>
      <c r="AT72" s="144"/>
      <c r="AU72" s="144"/>
      <c r="AV72" s="144"/>
      <c r="AW72" s="144"/>
      <c r="AX72" s="33"/>
      <c r="AY72" s="144">
        <f t="shared" si="39"/>
        <v>80</v>
      </c>
      <c r="AZ72" s="144"/>
      <c r="BA72" s="144"/>
      <c r="BB72" s="90"/>
      <c r="BC72" s="90"/>
      <c r="BD72" s="33"/>
      <c r="BE72" s="33"/>
      <c r="BF72" s="33">
        <v>3</v>
      </c>
      <c r="BG72" s="33"/>
      <c r="BH72" s="33"/>
      <c r="BI72" s="33"/>
      <c r="BJ72" s="6"/>
    </row>
    <row r="73" spans="1:62" s="3" customFormat="1" ht="24" customHeight="1">
      <c r="A73" s="144" t="s">
        <v>98</v>
      </c>
      <c r="B73" s="144"/>
      <c r="C73" s="144"/>
      <c r="D73" s="144"/>
      <c r="E73" s="157" t="s">
        <v>126</v>
      </c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44">
        <v>6</v>
      </c>
      <c r="AA73" s="144"/>
      <c r="AB73" s="144"/>
      <c r="AC73" s="144"/>
      <c r="AD73" s="144"/>
      <c r="AE73" s="144"/>
      <c r="AF73" s="144">
        <v>4</v>
      </c>
      <c r="AG73" s="144"/>
      <c r="AH73" s="144"/>
      <c r="AI73" s="144">
        <f t="shared" si="40"/>
        <v>120</v>
      </c>
      <c r="AJ73" s="144"/>
      <c r="AK73" s="144"/>
      <c r="AL73" s="144">
        <v>40</v>
      </c>
      <c r="AM73" s="144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  <c r="AX73" s="33"/>
      <c r="AY73" s="144">
        <f t="shared" si="39"/>
        <v>80</v>
      </c>
      <c r="AZ73" s="144"/>
      <c r="BA73" s="144"/>
      <c r="BB73" s="90"/>
      <c r="BC73" s="90"/>
      <c r="BD73" s="33"/>
      <c r="BE73" s="33"/>
      <c r="BF73" s="33"/>
      <c r="BG73" s="33">
        <v>3</v>
      </c>
      <c r="BH73" s="33"/>
      <c r="BI73" s="33"/>
      <c r="BJ73" s="6"/>
    </row>
    <row r="74" spans="1:62" s="3" customFormat="1" ht="24" customHeight="1">
      <c r="A74" s="144" t="s">
        <v>97</v>
      </c>
      <c r="B74" s="144"/>
      <c r="C74" s="144"/>
      <c r="D74" s="144"/>
      <c r="E74" s="157" t="s">
        <v>126</v>
      </c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7"/>
      <c r="Z74" s="144">
        <v>6</v>
      </c>
      <c r="AA74" s="144"/>
      <c r="AB74" s="144"/>
      <c r="AC74" s="144"/>
      <c r="AD74" s="144"/>
      <c r="AE74" s="144"/>
      <c r="AF74" s="144">
        <v>4</v>
      </c>
      <c r="AG74" s="144"/>
      <c r="AH74" s="144"/>
      <c r="AI74" s="144">
        <f t="shared" si="40"/>
        <v>120</v>
      </c>
      <c r="AJ74" s="144"/>
      <c r="AK74" s="144"/>
      <c r="AL74" s="156">
        <v>40</v>
      </c>
      <c r="AM74" s="156"/>
      <c r="AN74" s="156"/>
      <c r="AO74" s="144"/>
      <c r="AP74" s="144"/>
      <c r="AQ74" s="144"/>
      <c r="AR74" s="144"/>
      <c r="AS74" s="144"/>
      <c r="AT74" s="144"/>
      <c r="AU74" s="144"/>
      <c r="AV74" s="144"/>
      <c r="AW74" s="144"/>
      <c r="AX74" s="33"/>
      <c r="AY74" s="144">
        <f t="shared" si="39"/>
        <v>80</v>
      </c>
      <c r="AZ74" s="144"/>
      <c r="BA74" s="144"/>
      <c r="BB74" s="90"/>
      <c r="BC74" s="90"/>
      <c r="BD74" s="33"/>
      <c r="BE74" s="33"/>
      <c r="BF74" s="33"/>
      <c r="BG74" s="33">
        <v>3</v>
      </c>
      <c r="BH74" s="33"/>
      <c r="BI74" s="33"/>
      <c r="BJ74" s="6"/>
    </row>
    <row r="75" spans="1:62" s="3" customFormat="1" ht="24" customHeight="1">
      <c r="A75" s="144" t="s">
        <v>96</v>
      </c>
      <c r="B75" s="144"/>
      <c r="C75" s="144"/>
      <c r="D75" s="144"/>
      <c r="E75" s="157" t="s">
        <v>126</v>
      </c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57"/>
      <c r="Z75" s="144">
        <v>6</v>
      </c>
      <c r="AA75" s="144"/>
      <c r="AB75" s="144"/>
      <c r="AC75" s="144"/>
      <c r="AD75" s="144"/>
      <c r="AE75" s="144"/>
      <c r="AF75" s="144">
        <v>4</v>
      </c>
      <c r="AG75" s="144"/>
      <c r="AH75" s="144"/>
      <c r="AI75" s="144">
        <f t="shared" si="40"/>
        <v>120</v>
      </c>
      <c r="AJ75" s="144"/>
      <c r="AK75" s="144"/>
      <c r="AL75" s="144">
        <v>40</v>
      </c>
      <c r="AM75" s="144"/>
      <c r="AN75" s="144"/>
      <c r="AO75" s="144"/>
      <c r="AP75" s="144"/>
      <c r="AQ75" s="144"/>
      <c r="AR75" s="144"/>
      <c r="AS75" s="144"/>
      <c r="AT75" s="144"/>
      <c r="AU75" s="144"/>
      <c r="AV75" s="144"/>
      <c r="AW75" s="144"/>
      <c r="AX75" s="33"/>
      <c r="AY75" s="144">
        <f t="shared" si="39"/>
        <v>80</v>
      </c>
      <c r="AZ75" s="144"/>
      <c r="BA75" s="144"/>
      <c r="BB75" s="90"/>
      <c r="BC75" s="90"/>
      <c r="BD75" s="33"/>
      <c r="BE75" s="33"/>
      <c r="BF75" s="33"/>
      <c r="BG75" s="33">
        <v>3</v>
      </c>
      <c r="BH75" s="33"/>
      <c r="BI75" s="33"/>
      <c r="BJ75" s="6"/>
    </row>
    <row r="76" spans="1:62" s="3" customFormat="1" ht="24" customHeight="1">
      <c r="A76" s="144" t="s">
        <v>145</v>
      </c>
      <c r="B76" s="144"/>
      <c r="C76" s="144"/>
      <c r="D76" s="144"/>
      <c r="E76" s="157" t="s">
        <v>126</v>
      </c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  <c r="Z76" s="144">
        <v>7</v>
      </c>
      <c r="AA76" s="144"/>
      <c r="AB76" s="144"/>
      <c r="AC76" s="144"/>
      <c r="AD76" s="144"/>
      <c r="AE76" s="144"/>
      <c r="AF76" s="144">
        <v>4</v>
      </c>
      <c r="AG76" s="144"/>
      <c r="AH76" s="144"/>
      <c r="AI76" s="144">
        <f t="shared" si="40"/>
        <v>120</v>
      </c>
      <c r="AJ76" s="144"/>
      <c r="AK76" s="144"/>
      <c r="AL76" s="156">
        <v>40</v>
      </c>
      <c r="AM76" s="156"/>
      <c r="AN76" s="156"/>
      <c r="AO76" s="144"/>
      <c r="AP76" s="144"/>
      <c r="AQ76" s="144"/>
      <c r="AR76" s="144"/>
      <c r="AS76" s="144"/>
      <c r="AT76" s="144"/>
      <c r="AU76" s="144"/>
      <c r="AV76" s="144"/>
      <c r="AW76" s="144"/>
      <c r="AX76" s="33"/>
      <c r="AY76" s="144">
        <f t="shared" si="39"/>
        <v>80</v>
      </c>
      <c r="AZ76" s="144"/>
      <c r="BA76" s="144"/>
      <c r="BB76" s="90"/>
      <c r="BC76" s="90"/>
      <c r="BD76" s="33"/>
      <c r="BE76" s="33"/>
      <c r="BF76" s="33"/>
      <c r="BG76" s="33"/>
      <c r="BH76" s="33">
        <v>3</v>
      </c>
      <c r="BI76" s="33"/>
      <c r="BJ76" s="6"/>
    </row>
    <row r="77" spans="1:62" s="3" customFormat="1" ht="24" customHeight="1">
      <c r="A77" s="144" t="s">
        <v>146</v>
      </c>
      <c r="B77" s="144"/>
      <c r="C77" s="144"/>
      <c r="D77" s="144"/>
      <c r="E77" s="157" t="s">
        <v>126</v>
      </c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7"/>
      <c r="Z77" s="144">
        <v>7</v>
      </c>
      <c r="AA77" s="144"/>
      <c r="AB77" s="144"/>
      <c r="AC77" s="144"/>
      <c r="AD77" s="144"/>
      <c r="AE77" s="144"/>
      <c r="AF77" s="144">
        <v>4</v>
      </c>
      <c r="AG77" s="144"/>
      <c r="AH77" s="144"/>
      <c r="AI77" s="144">
        <f t="shared" si="40"/>
        <v>120</v>
      </c>
      <c r="AJ77" s="144"/>
      <c r="AK77" s="144"/>
      <c r="AL77" s="144">
        <v>40</v>
      </c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44"/>
      <c r="AX77" s="33"/>
      <c r="AY77" s="144">
        <f t="shared" si="39"/>
        <v>80</v>
      </c>
      <c r="AZ77" s="144"/>
      <c r="BA77" s="144"/>
      <c r="BB77" s="90"/>
      <c r="BC77" s="90"/>
      <c r="BD77" s="33"/>
      <c r="BE77" s="33"/>
      <c r="BF77" s="33"/>
      <c r="BG77" s="33"/>
      <c r="BH77" s="33">
        <v>3</v>
      </c>
      <c r="BI77" s="33"/>
      <c r="BJ77" s="6"/>
    </row>
    <row r="78" spans="1:62" s="3" customFormat="1" ht="24" customHeight="1">
      <c r="A78" s="144" t="s">
        <v>147</v>
      </c>
      <c r="B78" s="144"/>
      <c r="C78" s="144"/>
      <c r="D78" s="144"/>
      <c r="E78" s="157" t="s">
        <v>126</v>
      </c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  <c r="Z78" s="144">
        <v>7</v>
      </c>
      <c r="AA78" s="144"/>
      <c r="AB78" s="144"/>
      <c r="AC78" s="144"/>
      <c r="AD78" s="144"/>
      <c r="AE78" s="144"/>
      <c r="AF78" s="144">
        <v>4</v>
      </c>
      <c r="AG78" s="144"/>
      <c r="AH78" s="144"/>
      <c r="AI78" s="144">
        <f t="shared" si="40"/>
        <v>120</v>
      </c>
      <c r="AJ78" s="144"/>
      <c r="AK78" s="144"/>
      <c r="AL78" s="156">
        <v>40</v>
      </c>
      <c r="AM78" s="156"/>
      <c r="AN78" s="156"/>
      <c r="AO78" s="144"/>
      <c r="AP78" s="144"/>
      <c r="AQ78" s="144"/>
      <c r="AR78" s="144"/>
      <c r="AS78" s="144"/>
      <c r="AT78" s="144"/>
      <c r="AU78" s="144"/>
      <c r="AV78" s="144"/>
      <c r="AW78" s="144"/>
      <c r="AX78" s="33"/>
      <c r="AY78" s="144">
        <f t="shared" si="39"/>
        <v>80</v>
      </c>
      <c r="AZ78" s="144"/>
      <c r="BA78" s="144"/>
      <c r="BB78" s="90"/>
      <c r="BC78" s="90"/>
      <c r="BD78" s="33"/>
      <c r="BE78" s="33"/>
      <c r="BF78" s="33"/>
      <c r="BG78" s="33"/>
      <c r="BH78" s="33">
        <v>3</v>
      </c>
      <c r="BI78" s="33"/>
      <c r="BJ78" s="6"/>
    </row>
    <row r="79" spans="1:62" s="3" customFormat="1" ht="24" customHeight="1">
      <c r="A79" s="144" t="s">
        <v>148</v>
      </c>
      <c r="B79" s="144"/>
      <c r="C79" s="144"/>
      <c r="D79" s="144"/>
      <c r="E79" s="157" t="s">
        <v>126</v>
      </c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57"/>
      <c r="Z79" s="144">
        <v>8</v>
      </c>
      <c r="AA79" s="144"/>
      <c r="AB79" s="144"/>
      <c r="AC79" s="144"/>
      <c r="AD79" s="144"/>
      <c r="AE79" s="144"/>
      <c r="AF79" s="144">
        <v>4</v>
      </c>
      <c r="AG79" s="144"/>
      <c r="AH79" s="144"/>
      <c r="AI79" s="144">
        <f t="shared" si="40"/>
        <v>120</v>
      </c>
      <c r="AJ79" s="144"/>
      <c r="AK79" s="144"/>
      <c r="AL79" s="144">
        <v>40</v>
      </c>
      <c r="AM79" s="144"/>
      <c r="AN79" s="144"/>
      <c r="AO79" s="144"/>
      <c r="AP79" s="144"/>
      <c r="AQ79" s="144"/>
      <c r="AR79" s="144"/>
      <c r="AS79" s="144"/>
      <c r="AT79" s="144"/>
      <c r="AU79" s="144"/>
      <c r="AV79" s="144"/>
      <c r="AW79" s="144"/>
      <c r="AX79" s="33"/>
      <c r="AY79" s="144">
        <f t="shared" si="39"/>
        <v>80</v>
      </c>
      <c r="AZ79" s="144"/>
      <c r="BA79" s="144"/>
      <c r="BB79" s="90"/>
      <c r="BC79" s="90"/>
      <c r="BD79" s="33"/>
      <c r="BE79" s="33"/>
      <c r="BF79" s="33"/>
      <c r="BG79" s="33"/>
      <c r="BH79" s="33"/>
      <c r="BI79" s="33">
        <v>3</v>
      </c>
      <c r="BJ79" s="6"/>
    </row>
    <row r="80" spans="1:62" s="3" customFormat="1" ht="24" customHeight="1">
      <c r="A80" s="144" t="s">
        <v>149</v>
      </c>
      <c r="B80" s="144"/>
      <c r="C80" s="144"/>
      <c r="D80" s="144"/>
      <c r="E80" s="157" t="s">
        <v>126</v>
      </c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  <c r="Z80" s="144">
        <v>8</v>
      </c>
      <c r="AA80" s="144"/>
      <c r="AB80" s="144"/>
      <c r="AC80" s="144"/>
      <c r="AD80" s="144"/>
      <c r="AE80" s="144"/>
      <c r="AF80" s="144">
        <v>4</v>
      </c>
      <c r="AG80" s="144"/>
      <c r="AH80" s="144"/>
      <c r="AI80" s="144">
        <f t="shared" si="40"/>
        <v>120</v>
      </c>
      <c r="AJ80" s="144"/>
      <c r="AK80" s="144"/>
      <c r="AL80" s="156">
        <v>40</v>
      </c>
      <c r="AM80" s="156"/>
      <c r="AN80" s="156"/>
      <c r="AO80" s="144"/>
      <c r="AP80" s="144"/>
      <c r="AQ80" s="144"/>
      <c r="AR80" s="144"/>
      <c r="AS80" s="144"/>
      <c r="AT80" s="144"/>
      <c r="AU80" s="144"/>
      <c r="AV80" s="144"/>
      <c r="AW80" s="144"/>
      <c r="AX80" s="33"/>
      <c r="AY80" s="144">
        <f t="shared" si="39"/>
        <v>80</v>
      </c>
      <c r="AZ80" s="144"/>
      <c r="BA80" s="144"/>
      <c r="BB80" s="90"/>
      <c r="BC80" s="90"/>
      <c r="BD80" s="33"/>
      <c r="BE80" s="33"/>
      <c r="BF80" s="33"/>
      <c r="BG80" s="33"/>
      <c r="BH80" s="33"/>
      <c r="BI80" s="33">
        <v>3</v>
      </c>
      <c r="BJ80" s="6"/>
    </row>
    <row r="81" spans="1:62" s="95" customFormat="1" ht="24" customHeight="1">
      <c r="A81" s="209"/>
      <c r="B81" s="210"/>
      <c r="C81" s="209"/>
      <c r="D81" s="210"/>
      <c r="E81" s="211" t="s">
        <v>144</v>
      </c>
      <c r="F81" s="212"/>
      <c r="G81" s="212"/>
      <c r="H81" s="212"/>
      <c r="I81" s="212"/>
      <c r="J81" s="212"/>
      <c r="K81" s="212"/>
      <c r="L81" s="212"/>
      <c r="M81" s="212"/>
      <c r="N81" s="212"/>
      <c r="O81" s="212"/>
      <c r="P81" s="212"/>
      <c r="Q81" s="212"/>
      <c r="R81" s="212"/>
      <c r="S81" s="212"/>
      <c r="T81" s="212"/>
      <c r="U81" s="212"/>
      <c r="V81" s="212"/>
      <c r="W81" s="212"/>
      <c r="X81" s="212"/>
      <c r="Y81" s="212"/>
      <c r="Z81" s="209">
        <v>13</v>
      </c>
      <c r="AA81" s="210"/>
      <c r="AB81" s="209"/>
      <c r="AC81" s="210"/>
      <c r="AD81" s="209"/>
      <c r="AE81" s="210"/>
      <c r="AF81" s="209">
        <f>SUM(AF68:AF80)</f>
        <v>52</v>
      </c>
      <c r="AG81" s="213"/>
      <c r="AH81" s="210"/>
      <c r="AI81" s="209">
        <f>SUM(AI68:AI80)</f>
        <v>1560</v>
      </c>
      <c r="AJ81" s="213"/>
      <c r="AK81" s="210"/>
      <c r="AL81" s="209">
        <f>SUM(AL68:AL80)</f>
        <v>520</v>
      </c>
      <c r="AM81" s="213"/>
      <c r="AN81" s="210"/>
      <c r="AO81" s="209"/>
      <c r="AP81" s="213"/>
      <c r="AQ81" s="210"/>
      <c r="AR81" s="209"/>
      <c r="AS81" s="213"/>
      <c r="AT81" s="210"/>
      <c r="AU81" s="209"/>
      <c r="AV81" s="213"/>
      <c r="AW81" s="210"/>
      <c r="AX81" s="99"/>
      <c r="AY81" s="209">
        <f>SUM(AY68:AY80)</f>
        <v>1040</v>
      </c>
      <c r="AZ81" s="213"/>
      <c r="BA81" s="210"/>
      <c r="BB81" s="34"/>
      <c r="BC81" s="34"/>
      <c r="BD81" s="34"/>
      <c r="BE81" s="34">
        <f t="shared" ref="BE81" si="41">SUM(BE68:BE80)</f>
        <v>9</v>
      </c>
      <c r="BF81" s="34">
        <f t="shared" ref="BF81:BG81" si="42">SUM(BF68:BF80)</f>
        <v>6</v>
      </c>
      <c r="BG81" s="34">
        <f t="shared" si="42"/>
        <v>9</v>
      </c>
      <c r="BH81" s="34">
        <f t="shared" ref="BH81" si="43">SUM(BH68:BH80)</f>
        <v>9</v>
      </c>
      <c r="BI81" s="34">
        <f t="shared" ref="BI81" si="44">SUM(BI68:BI80)</f>
        <v>6</v>
      </c>
      <c r="BJ81" s="94"/>
    </row>
    <row r="82" spans="1:62" s="3" customFormat="1" ht="24" customHeight="1">
      <c r="A82" s="180"/>
      <c r="B82" s="180"/>
      <c r="C82" s="180"/>
      <c r="D82" s="180"/>
      <c r="E82" s="182" t="s">
        <v>58</v>
      </c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0">
        <v>15</v>
      </c>
      <c r="AA82" s="180"/>
      <c r="AB82" s="180"/>
      <c r="AC82" s="180"/>
      <c r="AD82" s="180"/>
      <c r="AE82" s="180"/>
      <c r="AF82" s="180">
        <f>AF81+AF66</f>
        <v>60</v>
      </c>
      <c r="AG82" s="180"/>
      <c r="AH82" s="180"/>
      <c r="AI82" s="180">
        <f t="shared" ref="AI82" si="45">AI81+AI66</f>
        <v>1800</v>
      </c>
      <c r="AJ82" s="180"/>
      <c r="AK82" s="180"/>
      <c r="AL82" s="180">
        <f t="shared" ref="AL82" si="46">AL81+AL66</f>
        <v>600</v>
      </c>
      <c r="AM82" s="180"/>
      <c r="AN82" s="180"/>
      <c r="AO82" s="180"/>
      <c r="AP82" s="180"/>
      <c r="AQ82" s="180"/>
      <c r="AR82" s="180"/>
      <c r="AS82" s="180"/>
      <c r="AT82" s="180"/>
      <c r="AU82" s="180"/>
      <c r="AV82" s="180"/>
      <c r="AW82" s="180"/>
      <c r="AX82" s="34"/>
      <c r="AY82" s="180">
        <f>AY66+AY81</f>
        <v>1200</v>
      </c>
      <c r="AZ82" s="180"/>
      <c r="BA82" s="180"/>
      <c r="BB82" s="34"/>
      <c r="BC82" s="34"/>
      <c r="BD82" s="34">
        <f>BD66+BD81</f>
        <v>6</v>
      </c>
      <c r="BE82" s="34">
        <f t="shared" ref="BE82" si="47">BE66+BE81</f>
        <v>9</v>
      </c>
      <c r="BF82" s="34">
        <f t="shared" ref="BF82:BG82" si="48">BF66+BF81</f>
        <v>6</v>
      </c>
      <c r="BG82" s="34">
        <f t="shared" si="48"/>
        <v>9</v>
      </c>
      <c r="BH82" s="34">
        <f t="shared" ref="BH82" si="49">BH66+BH81</f>
        <v>9</v>
      </c>
      <c r="BI82" s="34">
        <f t="shared" ref="BI82" si="50">BI66+BI81</f>
        <v>6</v>
      </c>
      <c r="BJ82" s="6"/>
    </row>
    <row r="83" spans="1:62" s="3" customFormat="1" ht="24" customHeight="1">
      <c r="A83" s="217" t="s">
        <v>3</v>
      </c>
      <c r="B83" s="217"/>
      <c r="C83" s="217"/>
      <c r="D83" s="217"/>
      <c r="E83" s="217"/>
      <c r="F83" s="217"/>
      <c r="G83" s="217"/>
      <c r="H83" s="217"/>
      <c r="I83" s="217"/>
      <c r="J83" s="217"/>
      <c r="K83" s="217"/>
      <c r="L83" s="217"/>
      <c r="M83" s="217"/>
      <c r="N83" s="217"/>
      <c r="O83" s="217"/>
      <c r="P83" s="217"/>
      <c r="Q83" s="217"/>
      <c r="R83" s="217"/>
      <c r="S83" s="217"/>
      <c r="T83" s="217"/>
      <c r="U83" s="217"/>
      <c r="V83" s="217"/>
      <c r="W83" s="217"/>
      <c r="X83" s="217"/>
      <c r="Y83" s="217"/>
      <c r="Z83" s="180">
        <f>Z61+Z82</f>
        <v>46</v>
      </c>
      <c r="AA83" s="180"/>
      <c r="AB83" s="180">
        <v>5</v>
      </c>
      <c r="AC83" s="180"/>
      <c r="AD83" s="180">
        <v>2</v>
      </c>
      <c r="AE83" s="180"/>
      <c r="AF83" s="180">
        <f>AF61+AF82</f>
        <v>240</v>
      </c>
      <c r="AG83" s="180"/>
      <c r="AH83" s="180"/>
      <c r="AI83" s="180">
        <f>AI61+AI82</f>
        <v>7200</v>
      </c>
      <c r="AJ83" s="180"/>
      <c r="AK83" s="180"/>
      <c r="AL83" s="180">
        <f>AL61+AL82</f>
        <v>2280</v>
      </c>
      <c r="AM83" s="180"/>
      <c r="AN83" s="180"/>
      <c r="AO83" s="180">
        <f>AO61+AO82</f>
        <v>314</v>
      </c>
      <c r="AP83" s="180"/>
      <c r="AQ83" s="180"/>
      <c r="AR83" s="180"/>
      <c r="AS83" s="180"/>
      <c r="AT83" s="180"/>
      <c r="AU83" s="180">
        <f>AU61+AU82</f>
        <v>1366</v>
      </c>
      <c r="AV83" s="180"/>
      <c r="AW83" s="180"/>
      <c r="AX83" s="34"/>
      <c r="AY83" s="180">
        <f>AY61+AY82</f>
        <v>4920</v>
      </c>
      <c r="AZ83" s="180"/>
      <c r="BA83" s="180"/>
      <c r="BB83" s="36">
        <f>BB61+BB82</f>
        <v>24</v>
      </c>
      <c r="BC83" s="36">
        <f t="shared" ref="BC83:BI83" si="51">BC61+BC82</f>
        <v>22</v>
      </c>
      <c r="BD83" s="36">
        <f t="shared" si="51"/>
        <v>23</v>
      </c>
      <c r="BE83" s="36">
        <f t="shared" si="51"/>
        <v>23</v>
      </c>
      <c r="BF83" s="36">
        <f t="shared" si="51"/>
        <v>21</v>
      </c>
      <c r="BG83" s="36">
        <f t="shared" si="51"/>
        <v>20</v>
      </c>
      <c r="BH83" s="36">
        <f t="shared" si="51"/>
        <v>21</v>
      </c>
      <c r="BI83" s="36">
        <f t="shared" si="51"/>
        <v>17</v>
      </c>
      <c r="BJ83" s="6"/>
    </row>
    <row r="84" spans="1:62" s="3" customFormat="1" ht="24" customHeight="1">
      <c r="A84" s="153"/>
      <c r="B84" s="155"/>
      <c r="C84" s="155"/>
      <c r="D84" s="154"/>
      <c r="E84" s="157" t="s">
        <v>59</v>
      </c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  <c r="AK84" s="157"/>
      <c r="AL84" s="157"/>
      <c r="AM84" s="157"/>
      <c r="AN84" s="157"/>
      <c r="AO84" s="157"/>
      <c r="AP84" s="157"/>
      <c r="AQ84" s="157"/>
      <c r="AR84" s="157"/>
      <c r="AS84" s="157"/>
      <c r="AT84" s="157"/>
      <c r="AU84" s="157"/>
      <c r="AV84" s="157"/>
      <c r="AW84" s="157"/>
      <c r="AX84" s="157"/>
      <c r="AY84" s="157"/>
      <c r="AZ84" s="157"/>
      <c r="BA84" s="157"/>
      <c r="BB84" s="33">
        <v>6</v>
      </c>
      <c r="BC84" s="33">
        <v>5</v>
      </c>
      <c r="BD84" s="33">
        <v>6</v>
      </c>
      <c r="BE84" s="33">
        <v>6</v>
      </c>
      <c r="BF84" s="33">
        <v>6</v>
      </c>
      <c r="BG84" s="33">
        <v>6</v>
      </c>
      <c r="BH84" s="33">
        <v>6</v>
      </c>
      <c r="BI84" s="33">
        <v>5</v>
      </c>
      <c r="BJ84" s="6"/>
    </row>
    <row r="85" spans="1:62" s="3" customFormat="1" ht="24" customHeight="1">
      <c r="A85" s="153"/>
      <c r="B85" s="155"/>
      <c r="C85" s="155"/>
      <c r="D85" s="154"/>
      <c r="E85" s="157" t="s">
        <v>63</v>
      </c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57"/>
      <c r="AP85" s="157"/>
      <c r="AQ85" s="157"/>
      <c r="AR85" s="157"/>
      <c r="AS85" s="157"/>
      <c r="AT85" s="157"/>
      <c r="AU85" s="157"/>
      <c r="AV85" s="157"/>
      <c r="AW85" s="157"/>
      <c r="AX85" s="157"/>
      <c r="AY85" s="157"/>
      <c r="AZ85" s="157"/>
      <c r="BA85" s="157"/>
      <c r="BB85" s="33">
        <v>1</v>
      </c>
      <c r="BC85" s="33">
        <v>1</v>
      </c>
      <c r="BD85" s="33"/>
      <c r="BE85" s="33">
        <v>1</v>
      </c>
      <c r="BF85" s="33"/>
      <c r="BG85" s="33"/>
      <c r="BH85" s="33"/>
      <c r="BI85" s="33"/>
      <c r="BJ85" s="6"/>
    </row>
    <row r="86" spans="1:62" s="1" customFormat="1" ht="26" customHeight="1">
      <c r="A86" s="40"/>
      <c r="B86" s="215" t="s">
        <v>127</v>
      </c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40"/>
      <c r="BI86" s="40"/>
      <c r="BJ86" s="10"/>
    </row>
    <row r="87" spans="1:62" s="1" customFormat="1" ht="9" customHeight="1">
      <c r="A87" s="40"/>
      <c r="B87" s="216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40"/>
      <c r="BI87" s="40"/>
      <c r="BJ87" s="10"/>
    </row>
    <row r="88" spans="1:62" s="67" customFormat="1" ht="30">
      <c r="A88" s="214" t="s">
        <v>128</v>
      </c>
      <c r="B88" s="214"/>
      <c r="C88" s="214"/>
      <c r="D88" s="214"/>
      <c r="E88" s="214"/>
      <c r="F88" s="214"/>
      <c r="G88" s="214"/>
      <c r="H88" s="214"/>
      <c r="I88" s="214"/>
      <c r="J88" s="214"/>
      <c r="K88" s="214"/>
      <c r="L88" s="214"/>
      <c r="M88" s="214"/>
      <c r="N88" s="214"/>
      <c r="O88" s="214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214" t="s">
        <v>179</v>
      </c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66"/>
      <c r="BG88" s="66"/>
      <c r="BH88" s="66"/>
      <c r="BI88" s="66"/>
    </row>
    <row r="89" spans="1:62" s="67" customFormat="1" ht="23.25" customHeight="1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</row>
    <row r="90" spans="1:62" s="67" customFormat="1" ht="31.5" customHeight="1">
      <c r="A90" s="214" t="s">
        <v>150</v>
      </c>
      <c r="B90" s="214"/>
      <c r="C90" s="214"/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214" t="s">
        <v>180</v>
      </c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66"/>
      <c r="BG90" s="66"/>
      <c r="BH90" s="66"/>
      <c r="BI90" s="66"/>
    </row>
    <row r="91" spans="1:62" s="67" customFormat="1" ht="21.75" customHeight="1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</row>
    <row r="92" spans="1:62" s="67" customFormat="1" ht="30">
      <c r="A92" s="214" t="s">
        <v>129</v>
      </c>
      <c r="B92" s="214"/>
      <c r="C92" s="214"/>
      <c r="D92" s="214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214" t="s">
        <v>151</v>
      </c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66"/>
      <c r="BG92" s="66"/>
      <c r="BH92" s="66"/>
      <c r="BI92" s="66"/>
    </row>
  </sheetData>
  <mergeCells count="855">
    <mergeCell ref="A88:O88"/>
    <mergeCell ref="A90:O90"/>
    <mergeCell ref="A92:T92"/>
    <mergeCell ref="AR88:BE88"/>
    <mergeCell ref="AR90:BE90"/>
    <mergeCell ref="AR92:BE92"/>
    <mergeCell ref="B86:BG86"/>
    <mergeCell ref="B87:BG87"/>
    <mergeCell ref="AI83:AK83"/>
    <mergeCell ref="AL83:AN83"/>
    <mergeCell ref="AO83:AQ83"/>
    <mergeCell ref="AR83:AT83"/>
    <mergeCell ref="AU83:AW83"/>
    <mergeCell ref="AY83:BA83"/>
    <mergeCell ref="A83:Y83"/>
    <mergeCell ref="Z83:AA83"/>
    <mergeCell ref="AB83:AC83"/>
    <mergeCell ref="AD83:AE83"/>
    <mergeCell ref="AF83:AH83"/>
    <mergeCell ref="A84:D84"/>
    <mergeCell ref="E84:BA84"/>
    <mergeCell ref="A85:D85"/>
    <mergeCell ref="E85:BA85"/>
    <mergeCell ref="AU81:AW81"/>
    <mergeCell ref="AY81:BA81"/>
    <mergeCell ref="A82:B82"/>
    <mergeCell ref="C82:D82"/>
    <mergeCell ref="E82:Y82"/>
    <mergeCell ref="Z82:AA82"/>
    <mergeCell ref="AB82:AC82"/>
    <mergeCell ref="AD82:AE82"/>
    <mergeCell ref="AF82:AH82"/>
    <mergeCell ref="AI82:AK82"/>
    <mergeCell ref="AD81:AE81"/>
    <mergeCell ref="AF81:AH81"/>
    <mergeCell ref="AI81:AK81"/>
    <mergeCell ref="AL81:AN81"/>
    <mergeCell ref="AO81:AQ81"/>
    <mergeCell ref="AR81:AT81"/>
    <mergeCell ref="AL82:AN82"/>
    <mergeCell ref="AO82:AQ82"/>
    <mergeCell ref="AR82:AT82"/>
    <mergeCell ref="AU82:AW82"/>
    <mergeCell ref="AY82:BA82"/>
    <mergeCell ref="AL75:AN75"/>
    <mergeCell ref="AO75:AQ75"/>
    <mergeCell ref="AR75:AT75"/>
    <mergeCell ref="AU75:AW75"/>
    <mergeCell ref="AY75:BA75"/>
    <mergeCell ref="AO79:AQ79"/>
    <mergeCell ref="AR79:AT79"/>
    <mergeCell ref="AU79:AW79"/>
    <mergeCell ref="AY79:BA79"/>
    <mergeCell ref="A81:B81"/>
    <mergeCell ref="C81:D81"/>
    <mergeCell ref="E81:Y81"/>
    <mergeCell ref="Z81:AA81"/>
    <mergeCell ref="AB81:AC81"/>
    <mergeCell ref="A76:B76"/>
    <mergeCell ref="C76:D76"/>
    <mergeCell ref="E76:Y76"/>
    <mergeCell ref="Z76:AA76"/>
    <mergeCell ref="AB76:AC76"/>
    <mergeCell ref="A80:B80"/>
    <mergeCell ref="C80:D80"/>
    <mergeCell ref="E80:Y80"/>
    <mergeCell ref="Z80:AA80"/>
    <mergeCell ref="AB80:AC80"/>
    <mergeCell ref="A78:B78"/>
    <mergeCell ref="C78:D78"/>
    <mergeCell ref="E78:Y78"/>
    <mergeCell ref="Z78:AA78"/>
    <mergeCell ref="AB78:AC78"/>
    <mergeCell ref="AD76:AE76"/>
    <mergeCell ref="AF76:AH76"/>
    <mergeCell ref="AI76:AK76"/>
    <mergeCell ref="AL76:AN76"/>
    <mergeCell ref="AO76:AQ76"/>
    <mergeCell ref="AR76:AT76"/>
    <mergeCell ref="AU76:AW76"/>
    <mergeCell ref="AY76:BA76"/>
    <mergeCell ref="A77:B77"/>
    <mergeCell ref="AI77:AK77"/>
    <mergeCell ref="AL77:AN77"/>
    <mergeCell ref="AO77:AQ77"/>
    <mergeCell ref="AR77:AT77"/>
    <mergeCell ref="AU77:AW77"/>
    <mergeCell ref="AY77:BA77"/>
    <mergeCell ref="A75:B75"/>
    <mergeCell ref="C75:D75"/>
    <mergeCell ref="E75:Y75"/>
    <mergeCell ref="Z75:AA75"/>
    <mergeCell ref="AB75:AC75"/>
    <mergeCell ref="AD75:AE75"/>
    <mergeCell ref="AF75:AH75"/>
    <mergeCell ref="AI75:AK75"/>
    <mergeCell ref="AD74:AE74"/>
    <mergeCell ref="AF74:AH74"/>
    <mergeCell ref="AI74:AK74"/>
    <mergeCell ref="AL73:AN73"/>
    <mergeCell ref="AO73:AQ73"/>
    <mergeCell ref="AR73:AT73"/>
    <mergeCell ref="AU73:AW73"/>
    <mergeCell ref="AY73:BA73"/>
    <mergeCell ref="A74:B74"/>
    <mergeCell ref="C74:D74"/>
    <mergeCell ref="E74:Y74"/>
    <mergeCell ref="Z74:AA74"/>
    <mergeCell ref="AB74:AC74"/>
    <mergeCell ref="AU74:AW74"/>
    <mergeCell ref="AY74:BA74"/>
    <mergeCell ref="AL74:AN74"/>
    <mergeCell ref="AO74:AQ74"/>
    <mergeCell ref="AR74:AT74"/>
    <mergeCell ref="A73:B73"/>
    <mergeCell ref="C73:D73"/>
    <mergeCell ref="E73:Y73"/>
    <mergeCell ref="Z73:AA73"/>
    <mergeCell ref="AB73:AC73"/>
    <mergeCell ref="AD73:AE73"/>
    <mergeCell ref="AF73:AH73"/>
    <mergeCell ref="AI73:AK73"/>
    <mergeCell ref="AD72:AE72"/>
    <mergeCell ref="AF72:AH72"/>
    <mergeCell ref="AI72:AK72"/>
    <mergeCell ref="AL71:AN71"/>
    <mergeCell ref="AO71:AQ71"/>
    <mergeCell ref="AR71:AT71"/>
    <mergeCell ref="AU71:AW71"/>
    <mergeCell ref="AY71:BA71"/>
    <mergeCell ref="A72:B72"/>
    <mergeCell ref="C72:D72"/>
    <mergeCell ref="E72:Y72"/>
    <mergeCell ref="Z72:AA72"/>
    <mergeCell ref="AB72:AC72"/>
    <mergeCell ref="AU72:AW72"/>
    <mergeCell ref="AY72:BA72"/>
    <mergeCell ref="AL72:AN72"/>
    <mergeCell ref="AO72:AQ72"/>
    <mergeCell ref="AR72:AT72"/>
    <mergeCell ref="A71:B71"/>
    <mergeCell ref="C71:D71"/>
    <mergeCell ref="E71:Y71"/>
    <mergeCell ref="Z71:AA71"/>
    <mergeCell ref="AB71:AC71"/>
    <mergeCell ref="AD71:AE71"/>
    <mergeCell ref="AY69:BA69"/>
    <mergeCell ref="A70:B70"/>
    <mergeCell ref="C70:D70"/>
    <mergeCell ref="E70:Y70"/>
    <mergeCell ref="Z70:AA70"/>
    <mergeCell ref="AB70:AC70"/>
    <mergeCell ref="AU70:AW70"/>
    <mergeCell ref="AY70:BA70"/>
    <mergeCell ref="AL70:AN70"/>
    <mergeCell ref="AO70:AQ70"/>
    <mergeCell ref="AR70:AT70"/>
    <mergeCell ref="AL69:AN69"/>
    <mergeCell ref="AO69:AQ69"/>
    <mergeCell ref="AR69:AT69"/>
    <mergeCell ref="AF71:AH71"/>
    <mergeCell ref="AI71:AK71"/>
    <mergeCell ref="AD70:AE70"/>
    <mergeCell ref="AF70:AH70"/>
    <mergeCell ref="AI70:AK70"/>
    <mergeCell ref="AU69:AW69"/>
    <mergeCell ref="A69:B69"/>
    <mergeCell ref="C69:D69"/>
    <mergeCell ref="E69:Y69"/>
    <mergeCell ref="Z69:AA69"/>
    <mergeCell ref="AB69:AC69"/>
    <mergeCell ref="AD69:AE69"/>
    <mergeCell ref="AF69:AH69"/>
    <mergeCell ref="AI69:AK69"/>
    <mergeCell ref="AD68:AE68"/>
    <mergeCell ref="AF68:AH68"/>
    <mergeCell ref="AI68:AK68"/>
    <mergeCell ref="AU66:AW66"/>
    <mergeCell ref="AY66:BA66"/>
    <mergeCell ref="A67:BI67"/>
    <mergeCell ref="A68:B68"/>
    <mergeCell ref="C68:D68"/>
    <mergeCell ref="E68:Y68"/>
    <mergeCell ref="Z68:AA68"/>
    <mergeCell ref="AB68:AC68"/>
    <mergeCell ref="AU68:AW68"/>
    <mergeCell ref="AY68:BA68"/>
    <mergeCell ref="AL68:AN68"/>
    <mergeCell ref="AO68:AQ68"/>
    <mergeCell ref="AR68:AT68"/>
    <mergeCell ref="AY65:BA65"/>
    <mergeCell ref="A66:B66"/>
    <mergeCell ref="C66:D66"/>
    <mergeCell ref="E66:Y66"/>
    <mergeCell ref="Z66:AA66"/>
    <mergeCell ref="AB66:AC66"/>
    <mergeCell ref="AD66:AE66"/>
    <mergeCell ref="AF66:AH66"/>
    <mergeCell ref="AI66:AK66"/>
    <mergeCell ref="AL66:AN66"/>
    <mergeCell ref="AF65:AH65"/>
    <mergeCell ref="AI65:AK65"/>
    <mergeCell ref="AL65:AN65"/>
    <mergeCell ref="AO65:AQ65"/>
    <mergeCell ref="AR65:AT65"/>
    <mergeCell ref="AU65:AW65"/>
    <mergeCell ref="A65:B65"/>
    <mergeCell ref="C65:D65"/>
    <mergeCell ref="E65:Y65"/>
    <mergeCell ref="Z65:AA65"/>
    <mergeCell ref="AB65:AC65"/>
    <mergeCell ref="AD65:AE65"/>
    <mergeCell ref="AO66:AQ66"/>
    <mergeCell ref="AR66:AT66"/>
    <mergeCell ref="AI64:AK64"/>
    <mergeCell ref="AL64:AN64"/>
    <mergeCell ref="AO64:AQ64"/>
    <mergeCell ref="AR64:AT64"/>
    <mergeCell ref="AU64:AW64"/>
    <mergeCell ref="AY64:BA64"/>
    <mergeCell ref="AY61:BA61"/>
    <mergeCell ref="A62:BI62"/>
    <mergeCell ref="A63:BI63"/>
    <mergeCell ref="A64:B64"/>
    <mergeCell ref="C64:D64"/>
    <mergeCell ref="E64:Y64"/>
    <mergeCell ref="Z64:AA64"/>
    <mergeCell ref="AB64:AC64"/>
    <mergeCell ref="AD64:AE64"/>
    <mergeCell ref="AF64:AH64"/>
    <mergeCell ref="AF61:AH61"/>
    <mergeCell ref="AI61:AK61"/>
    <mergeCell ref="AL61:AN61"/>
    <mergeCell ref="AO61:AQ61"/>
    <mergeCell ref="AR61:AT61"/>
    <mergeCell ref="AU61:AW61"/>
    <mergeCell ref="A61:B61"/>
    <mergeCell ref="C61:D61"/>
    <mergeCell ref="E61:Y61"/>
    <mergeCell ref="Z61:AA61"/>
    <mergeCell ref="AB61:AC61"/>
    <mergeCell ref="AD61:AE61"/>
    <mergeCell ref="AI60:AK60"/>
    <mergeCell ref="AL60:AN60"/>
    <mergeCell ref="AO60:AQ60"/>
    <mergeCell ref="AR60:AT60"/>
    <mergeCell ref="AU60:AW60"/>
    <mergeCell ref="AY60:BA60"/>
    <mergeCell ref="AU58:AW58"/>
    <mergeCell ref="AY58:BA58"/>
    <mergeCell ref="A59:BI59"/>
    <mergeCell ref="A60:B60"/>
    <mergeCell ref="C60:D60"/>
    <mergeCell ref="E60:Y60"/>
    <mergeCell ref="Z60:AA60"/>
    <mergeCell ref="AB60:AC60"/>
    <mergeCell ref="AD60:AE60"/>
    <mergeCell ref="AF60:AH60"/>
    <mergeCell ref="AD58:AE58"/>
    <mergeCell ref="AF58:AH58"/>
    <mergeCell ref="AI58:AK58"/>
    <mergeCell ref="AL58:AN58"/>
    <mergeCell ref="AO58:AQ58"/>
    <mergeCell ref="AR58:AT58"/>
    <mergeCell ref="AI54:AK54"/>
    <mergeCell ref="AL54:AN54"/>
    <mergeCell ref="AU54:AW54"/>
    <mergeCell ref="AL57:AN57"/>
    <mergeCell ref="AO57:AQ57"/>
    <mergeCell ref="AR57:AT57"/>
    <mergeCell ref="AU57:AW57"/>
    <mergeCell ref="AY57:BA57"/>
    <mergeCell ref="A58:B58"/>
    <mergeCell ref="C58:D58"/>
    <mergeCell ref="E58:Y58"/>
    <mergeCell ref="Z58:AA58"/>
    <mergeCell ref="AB58:AC58"/>
    <mergeCell ref="A57:B57"/>
    <mergeCell ref="C57:D57"/>
    <mergeCell ref="E57:Y57"/>
    <mergeCell ref="Z57:AA57"/>
    <mergeCell ref="AB57:AC57"/>
    <mergeCell ref="AD57:AE57"/>
    <mergeCell ref="AF57:AH57"/>
    <mergeCell ref="AI57:AK57"/>
    <mergeCell ref="AY54:BA54"/>
    <mergeCell ref="AB54:AC54"/>
    <mergeCell ref="AD54:AE54"/>
    <mergeCell ref="AD56:AE56"/>
    <mergeCell ref="AF56:AH56"/>
    <mergeCell ref="AI56:AK56"/>
    <mergeCell ref="AO54:AQ54"/>
    <mergeCell ref="AR54:AT54"/>
    <mergeCell ref="A55:BI55"/>
    <mergeCell ref="A56:B56"/>
    <mergeCell ref="C56:D56"/>
    <mergeCell ref="E56:Y56"/>
    <mergeCell ref="Z56:AA56"/>
    <mergeCell ref="AB56:AC56"/>
    <mergeCell ref="AU56:AW56"/>
    <mergeCell ref="AY56:BA56"/>
    <mergeCell ref="AL56:AN56"/>
    <mergeCell ref="AO56:AQ56"/>
    <mergeCell ref="AR56:AT56"/>
    <mergeCell ref="A54:B54"/>
    <mergeCell ref="C54:D54"/>
    <mergeCell ref="E54:Y54"/>
    <mergeCell ref="Z54:AA54"/>
    <mergeCell ref="AF54:AH54"/>
    <mergeCell ref="AO53:AQ53"/>
    <mergeCell ref="AR53:AT53"/>
    <mergeCell ref="AU53:AW53"/>
    <mergeCell ref="E51:Y51"/>
    <mergeCell ref="A53:B53"/>
    <mergeCell ref="C53:D53"/>
    <mergeCell ref="E53:Y53"/>
    <mergeCell ref="Z53:AA53"/>
    <mergeCell ref="AB53:AC53"/>
    <mergeCell ref="AD53:AE53"/>
    <mergeCell ref="AY53:BA53"/>
    <mergeCell ref="A51:B51"/>
    <mergeCell ref="C51:D51"/>
    <mergeCell ref="E52:Y52"/>
    <mergeCell ref="Z51:AA51"/>
    <mergeCell ref="AB51:AC51"/>
    <mergeCell ref="AD51:AE51"/>
    <mergeCell ref="AI52:AK52"/>
    <mergeCell ref="AL52:AN52"/>
    <mergeCell ref="AF53:AH53"/>
    <mergeCell ref="AI53:AK53"/>
    <mergeCell ref="AL53:AN53"/>
    <mergeCell ref="AY51:BA51"/>
    <mergeCell ref="AO52:AQ52"/>
    <mergeCell ref="AR52:AT52"/>
    <mergeCell ref="AU52:AW52"/>
    <mergeCell ref="AY52:BA52"/>
    <mergeCell ref="AF51:AH51"/>
    <mergeCell ref="AI51:AK51"/>
    <mergeCell ref="AL51:AN51"/>
    <mergeCell ref="AO51:AQ51"/>
    <mergeCell ref="AR51:AT51"/>
    <mergeCell ref="AU51:AW51"/>
    <mergeCell ref="AF52:AH52"/>
    <mergeCell ref="A50:B50"/>
    <mergeCell ref="C50:D50"/>
    <mergeCell ref="Z50:AA50"/>
    <mergeCell ref="AB50:AC50"/>
    <mergeCell ref="AD50:AE50"/>
    <mergeCell ref="AF50:AH50"/>
    <mergeCell ref="A52:B52"/>
    <mergeCell ref="C52:D52"/>
    <mergeCell ref="Z52:AA52"/>
    <mergeCell ref="AB52:AC52"/>
    <mergeCell ref="AD52:AE52"/>
    <mergeCell ref="A39:B39"/>
    <mergeCell ref="C39:D39"/>
    <mergeCell ref="Z39:AA39"/>
    <mergeCell ref="AB39:AC39"/>
    <mergeCell ref="AD39:AE39"/>
    <mergeCell ref="AF39:AH39"/>
    <mergeCell ref="AI39:AK39"/>
    <mergeCell ref="AL39:AN39"/>
    <mergeCell ref="AF45:AH45"/>
    <mergeCell ref="AI45:AK45"/>
    <mergeCell ref="AL45:AN45"/>
    <mergeCell ref="A45:B49"/>
    <mergeCell ref="E39:Y39"/>
    <mergeCell ref="Z37:AA37"/>
    <mergeCell ref="AB37:AC37"/>
    <mergeCell ref="AD37:AE37"/>
    <mergeCell ref="AF37:AH37"/>
    <mergeCell ref="AY39:BA39"/>
    <mergeCell ref="E50:Y50"/>
    <mergeCell ref="Z45:AA45"/>
    <mergeCell ref="AB45:AC45"/>
    <mergeCell ref="AD45:AE45"/>
    <mergeCell ref="AY45:BA45"/>
    <mergeCell ref="AO45:AQ45"/>
    <mergeCell ref="AR45:AT45"/>
    <mergeCell ref="AU45:AW45"/>
    <mergeCell ref="AI50:AK50"/>
    <mergeCell ref="AO39:AQ39"/>
    <mergeCell ref="AR39:AT39"/>
    <mergeCell ref="AU39:AW39"/>
    <mergeCell ref="AL50:AN50"/>
    <mergeCell ref="AO50:AQ50"/>
    <mergeCell ref="AR50:AT50"/>
    <mergeCell ref="AU50:AW50"/>
    <mergeCell ref="AY50:BA50"/>
    <mergeCell ref="AI46:AK46"/>
    <mergeCell ref="A38:B38"/>
    <mergeCell ref="C38:D38"/>
    <mergeCell ref="E36:Y36"/>
    <mergeCell ref="Z38:AA38"/>
    <mergeCell ref="AB38:AC38"/>
    <mergeCell ref="AD38:AE38"/>
    <mergeCell ref="AY38:BA38"/>
    <mergeCell ref="AF38:AH38"/>
    <mergeCell ref="AI38:AK38"/>
    <mergeCell ref="AL38:AN38"/>
    <mergeCell ref="AO38:AQ38"/>
    <mergeCell ref="AR38:AT38"/>
    <mergeCell ref="AU38:AW38"/>
    <mergeCell ref="A37:B37"/>
    <mergeCell ref="C37:D37"/>
    <mergeCell ref="E38:Y38"/>
    <mergeCell ref="AI37:AK37"/>
    <mergeCell ref="AL37:AN37"/>
    <mergeCell ref="AY36:BA36"/>
    <mergeCell ref="AU36:AW36"/>
    <mergeCell ref="AU37:AW37"/>
    <mergeCell ref="AY37:BA37"/>
    <mergeCell ref="A35:B35"/>
    <mergeCell ref="C35:D35"/>
    <mergeCell ref="E35:Y35"/>
    <mergeCell ref="Z35:AA35"/>
    <mergeCell ref="AB35:AC35"/>
    <mergeCell ref="AD35:AE35"/>
    <mergeCell ref="AF35:AH35"/>
    <mergeCell ref="AO37:AQ37"/>
    <mergeCell ref="AR37:AT37"/>
    <mergeCell ref="A36:B36"/>
    <mergeCell ref="C36:D36"/>
    <mergeCell ref="E37:Y37"/>
    <mergeCell ref="Z36:AA36"/>
    <mergeCell ref="AB36:AC36"/>
    <mergeCell ref="AD36:AE36"/>
    <mergeCell ref="AF36:AH36"/>
    <mergeCell ref="AI36:AK36"/>
    <mergeCell ref="AL36:AN36"/>
    <mergeCell ref="AO36:AQ36"/>
    <mergeCell ref="AR36:AT36"/>
    <mergeCell ref="AI35:AK35"/>
    <mergeCell ref="AL35:AN35"/>
    <mergeCell ref="AO35:AQ35"/>
    <mergeCell ref="AR35:AT35"/>
    <mergeCell ref="AR33:AT33"/>
    <mergeCell ref="AU33:AW33"/>
    <mergeCell ref="AY33:BA33"/>
    <mergeCell ref="Z34:AA34"/>
    <mergeCell ref="AF34:AH34"/>
    <mergeCell ref="AI34:AK34"/>
    <mergeCell ref="AL34:AN34"/>
    <mergeCell ref="AO34:AQ34"/>
    <mergeCell ref="AR34:AT34"/>
    <mergeCell ref="AU34:AW34"/>
    <mergeCell ref="AY34:BA34"/>
    <mergeCell ref="AF33:AH33"/>
    <mergeCell ref="AI33:AK33"/>
    <mergeCell ref="AU35:AW35"/>
    <mergeCell ref="AY35:BA35"/>
    <mergeCell ref="AY24:BA24"/>
    <mergeCell ref="A25:BI25"/>
    <mergeCell ref="A26:B34"/>
    <mergeCell ref="C26:D34"/>
    <mergeCell ref="E26:Y34"/>
    <mergeCell ref="Z26:AA26"/>
    <mergeCell ref="AF26:AH26"/>
    <mergeCell ref="AI26:AK26"/>
    <mergeCell ref="AF24:AH24"/>
    <mergeCell ref="AI24:AK24"/>
    <mergeCell ref="AL24:AN24"/>
    <mergeCell ref="AO24:AQ24"/>
    <mergeCell ref="AR24:AT24"/>
    <mergeCell ref="AU24:AW24"/>
    <mergeCell ref="AL26:AN26"/>
    <mergeCell ref="AO26:AQ26"/>
    <mergeCell ref="AR26:AT26"/>
    <mergeCell ref="AU26:AW26"/>
    <mergeCell ref="AY26:BA26"/>
    <mergeCell ref="Z33:AA33"/>
    <mergeCell ref="AL33:AN33"/>
    <mergeCell ref="AO33:AQ33"/>
    <mergeCell ref="AF21:AH21"/>
    <mergeCell ref="AF22:AH22"/>
    <mergeCell ref="AI22:AK22"/>
    <mergeCell ref="AL22:AN22"/>
    <mergeCell ref="AU22:AW22"/>
    <mergeCell ref="AB23:AC23"/>
    <mergeCell ref="AI23:AK23"/>
    <mergeCell ref="AL23:AN23"/>
    <mergeCell ref="AO20:AQ20"/>
    <mergeCell ref="AR20:AT20"/>
    <mergeCell ref="AF23:AH23"/>
    <mergeCell ref="AR23:AT23"/>
    <mergeCell ref="A24:B24"/>
    <mergeCell ref="C24:D24"/>
    <mergeCell ref="E24:Y24"/>
    <mergeCell ref="Z24:AA24"/>
    <mergeCell ref="AB24:AC24"/>
    <mergeCell ref="AD24:AE24"/>
    <mergeCell ref="AU18:AW18"/>
    <mergeCell ref="AY18:BA18"/>
    <mergeCell ref="A19:B23"/>
    <mergeCell ref="C19:D23"/>
    <mergeCell ref="E19:Y23"/>
    <mergeCell ref="AB19:AC19"/>
    <mergeCell ref="AB20:AC20"/>
    <mergeCell ref="AI20:AK20"/>
    <mergeCell ref="AL20:AN20"/>
    <mergeCell ref="AU20:AW20"/>
    <mergeCell ref="AB21:AC21"/>
    <mergeCell ref="AI21:AK21"/>
    <mergeCell ref="AL21:AN21"/>
    <mergeCell ref="AU21:AW21"/>
    <mergeCell ref="AB22:AC22"/>
    <mergeCell ref="AI19:AK19"/>
    <mergeCell ref="AL19:AN19"/>
    <mergeCell ref="AU19:AW19"/>
    <mergeCell ref="A18:B18"/>
    <mergeCell ref="C18:D18"/>
    <mergeCell ref="E18:Y18"/>
    <mergeCell ref="Z18:AA18"/>
    <mergeCell ref="AB18:AC18"/>
    <mergeCell ref="AD18:AE18"/>
    <mergeCell ref="AF18:AH18"/>
    <mergeCell ref="AI18:AK18"/>
    <mergeCell ref="AL18:AN18"/>
    <mergeCell ref="AL17:AN17"/>
    <mergeCell ref="AO15:AQ15"/>
    <mergeCell ref="AR15:AT15"/>
    <mergeCell ref="AU15:AW15"/>
    <mergeCell ref="AY15:BA15"/>
    <mergeCell ref="A16:B16"/>
    <mergeCell ref="C16:D16"/>
    <mergeCell ref="E16:Y16"/>
    <mergeCell ref="Z16:AA16"/>
    <mergeCell ref="AB16:AC16"/>
    <mergeCell ref="AD16:AE16"/>
    <mergeCell ref="AY16:BA16"/>
    <mergeCell ref="AF16:AH16"/>
    <mergeCell ref="C17:D17"/>
    <mergeCell ref="E17:Y17"/>
    <mergeCell ref="A17:B17"/>
    <mergeCell ref="C15:D15"/>
    <mergeCell ref="Z17:AA17"/>
    <mergeCell ref="AB17:AC17"/>
    <mergeCell ref="AD17:AE17"/>
    <mergeCell ref="AF17:AH17"/>
    <mergeCell ref="AI17:AK17"/>
    <mergeCell ref="Z13:AA13"/>
    <mergeCell ref="AB13:AC13"/>
    <mergeCell ref="Z12:AA12"/>
    <mergeCell ref="AF12:AH12"/>
    <mergeCell ref="AI12:AK12"/>
    <mergeCell ref="AL12:AN12"/>
    <mergeCell ref="A15:B15"/>
    <mergeCell ref="Z15:AA15"/>
    <mergeCell ref="AB15:AC15"/>
    <mergeCell ref="AD15:AE15"/>
    <mergeCell ref="AF15:AH15"/>
    <mergeCell ref="E15:Y15"/>
    <mergeCell ref="AY9:BA9"/>
    <mergeCell ref="A10:BI10"/>
    <mergeCell ref="A11:BI11"/>
    <mergeCell ref="A14:B14"/>
    <mergeCell ref="C14:D14"/>
    <mergeCell ref="E14:Y14"/>
    <mergeCell ref="Z14:AA14"/>
    <mergeCell ref="AB14:AC14"/>
    <mergeCell ref="AD14:AE14"/>
    <mergeCell ref="AY14:BA14"/>
    <mergeCell ref="AF14:AH14"/>
    <mergeCell ref="AI14:AK14"/>
    <mergeCell ref="AL14:AN14"/>
    <mergeCell ref="AO14:AQ14"/>
    <mergeCell ref="AR14:AT14"/>
    <mergeCell ref="AU14:AW14"/>
    <mergeCell ref="A13:B13"/>
    <mergeCell ref="C13:D13"/>
    <mergeCell ref="E13:Y13"/>
    <mergeCell ref="A12:B12"/>
    <mergeCell ref="C12:D12"/>
    <mergeCell ref="E12:Y12"/>
    <mergeCell ref="AO13:AQ13"/>
    <mergeCell ref="AR13:AT13"/>
    <mergeCell ref="AO5:AX5"/>
    <mergeCell ref="AX6:AX8"/>
    <mergeCell ref="AO9:AQ9"/>
    <mergeCell ref="AR9:AT9"/>
    <mergeCell ref="AU9:AW9"/>
    <mergeCell ref="AU12:AW12"/>
    <mergeCell ref="AB12:AC12"/>
    <mergeCell ref="AD12:AE12"/>
    <mergeCell ref="AD13:AE13"/>
    <mergeCell ref="AF13:AH13"/>
    <mergeCell ref="AI13:AK13"/>
    <mergeCell ref="AL13:AN13"/>
    <mergeCell ref="AU13:AW13"/>
    <mergeCell ref="AO12:AQ12"/>
    <mergeCell ref="A9:B9"/>
    <mergeCell ref="C9:D9"/>
    <mergeCell ref="E9:Y9"/>
    <mergeCell ref="Z9:AA9"/>
    <mergeCell ref="AB9:AC9"/>
    <mergeCell ref="AD9:AE9"/>
    <mergeCell ref="AF9:AH9"/>
    <mergeCell ref="AI9:AK9"/>
    <mergeCell ref="AL9:AN9"/>
    <mergeCell ref="A1:BI1"/>
    <mergeCell ref="A2:B8"/>
    <mergeCell ref="C2:D8"/>
    <mergeCell ref="E2:Y8"/>
    <mergeCell ref="Z2:AE3"/>
    <mergeCell ref="AF2:AH8"/>
    <mergeCell ref="AI2:BA3"/>
    <mergeCell ref="BB2:BI3"/>
    <mergeCell ref="BB4:BC4"/>
    <mergeCell ref="BD4:BE4"/>
    <mergeCell ref="BF4:BG4"/>
    <mergeCell ref="BH4:BI4"/>
    <mergeCell ref="AL5:AN8"/>
    <mergeCell ref="BB5:BI5"/>
    <mergeCell ref="AO6:AQ8"/>
    <mergeCell ref="AR6:AT8"/>
    <mergeCell ref="AU6:AW8"/>
    <mergeCell ref="AY4:BA8"/>
    <mergeCell ref="BB7:BI7"/>
    <mergeCell ref="Z4:AA8"/>
    <mergeCell ref="AB4:AC8"/>
    <mergeCell ref="AD4:AE8"/>
    <mergeCell ref="AI4:AK8"/>
    <mergeCell ref="AL4:AX4"/>
    <mergeCell ref="AD78:AE78"/>
    <mergeCell ref="AF78:AH78"/>
    <mergeCell ref="AI78:AK78"/>
    <mergeCell ref="AL78:AN78"/>
    <mergeCell ref="AO78:AQ78"/>
    <mergeCell ref="AR78:AT78"/>
    <mergeCell ref="AU78:AW78"/>
    <mergeCell ref="AY78:BA78"/>
    <mergeCell ref="C77:D77"/>
    <mergeCell ref="E77:Y77"/>
    <mergeCell ref="Z77:AA77"/>
    <mergeCell ref="AB77:AC77"/>
    <mergeCell ref="AD77:AE77"/>
    <mergeCell ref="AF77:AH77"/>
    <mergeCell ref="AD80:AE80"/>
    <mergeCell ref="AF80:AH80"/>
    <mergeCell ref="AI80:AK80"/>
    <mergeCell ref="AL80:AN80"/>
    <mergeCell ref="AO80:AQ80"/>
    <mergeCell ref="AR80:AT80"/>
    <mergeCell ref="AU80:AW80"/>
    <mergeCell ref="AY80:BA80"/>
    <mergeCell ref="A79:B79"/>
    <mergeCell ref="C79:D79"/>
    <mergeCell ref="E79:Y79"/>
    <mergeCell ref="Z79:AA79"/>
    <mergeCell ref="AB79:AC79"/>
    <mergeCell ref="AD79:AE79"/>
    <mergeCell ref="AF79:AH79"/>
    <mergeCell ref="AI79:AK79"/>
    <mergeCell ref="AL79:AN79"/>
    <mergeCell ref="AD20:AE20"/>
    <mergeCell ref="AD21:AE21"/>
    <mergeCell ref="AD22:AE22"/>
    <mergeCell ref="AD23:AE23"/>
    <mergeCell ref="AF19:AH19"/>
    <mergeCell ref="AF20:AH20"/>
    <mergeCell ref="AY12:BA12"/>
    <mergeCell ref="AO19:AQ19"/>
    <mergeCell ref="AR19:AT19"/>
    <mergeCell ref="AO17:AQ17"/>
    <mergeCell ref="AR17:AT17"/>
    <mergeCell ref="AO18:AQ18"/>
    <mergeCell ref="AR18:AT18"/>
    <mergeCell ref="AR12:AT12"/>
    <mergeCell ref="AI15:AK15"/>
    <mergeCell ref="AL15:AN15"/>
    <mergeCell ref="AY13:BA13"/>
    <mergeCell ref="AI16:AK16"/>
    <mergeCell ref="AL16:AN16"/>
    <mergeCell ref="AO16:AQ16"/>
    <mergeCell ref="AR16:AT16"/>
    <mergeCell ref="AU16:AW16"/>
    <mergeCell ref="AU17:AW17"/>
    <mergeCell ref="AY17:BA17"/>
    <mergeCell ref="AF28:AH28"/>
    <mergeCell ref="AI28:AK28"/>
    <mergeCell ref="AL28:AN28"/>
    <mergeCell ref="AO28:AQ28"/>
    <mergeCell ref="AR28:AT28"/>
    <mergeCell ref="AU28:AW28"/>
    <mergeCell ref="AY28:BA28"/>
    <mergeCell ref="Z19:AA19"/>
    <mergeCell ref="Z20:AA20"/>
    <mergeCell ref="Z21:AA21"/>
    <mergeCell ref="Z22:AA22"/>
    <mergeCell ref="Z23:AA23"/>
    <mergeCell ref="AY19:BA19"/>
    <mergeCell ref="AY20:BA20"/>
    <mergeCell ref="AY21:BA21"/>
    <mergeCell ref="AY22:BA22"/>
    <mergeCell ref="AY23:BA23"/>
    <mergeCell ref="AU23:AW23"/>
    <mergeCell ref="AO21:AQ21"/>
    <mergeCell ref="AO22:AQ22"/>
    <mergeCell ref="AO23:AQ23"/>
    <mergeCell ref="AR21:AT21"/>
    <mergeCell ref="AR22:AT22"/>
    <mergeCell ref="AD19:AE19"/>
    <mergeCell ref="AF32:AH32"/>
    <mergeCell ref="AI32:AK32"/>
    <mergeCell ref="AL32:AN32"/>
    <mergeCell ref="AO32:AQ32"/>
    <mergeCell ref="AR32:AT32"/>
    <mergeCell ref="AU32:AW32"/>
    <mergeCell ref="AY32:BA32"/>
    <mergeCell ref="Z27:AA27"/>
    <mergeCell ref="AF27:AH27"/>
    <mergeCell ref="AI27:AK27"/>
    <mergeCell ref="AL27:AN27"/>
    <mergeCell ref="AO27:AQ27"/>
    <mergeCell ref="AR27:AT27"/>
    <mergeCell ref="AU27:AW27"/>
    <mergeCell ref="AY27:BA27"/>
    <mergeCell ref="Z30:AA30"/>
    <mergeCell ref="AF30:AH30"/>
    <mergeCell ref="AI30:AK30"/>
    <mergeCell ref="AL30:AN30"/>
    <mergeCell ref="AO30:AQ30"/>
    <mergeCell ref="AR30:AT30"/>
    <mergeCell ref="AU30:AW30"/>
    <mergeCell ref="AY30:BA30"/>
    <mergeCell ref="Z28:AA28"/>
    <mergeCell ref="Z29:AA29"/>
    <mergeCell ref="AF29:AH29"/>
    <mergeCell ref="AI29:AK29"/>
    <mergeCell ref="AL29:AN29"/>
    <mergeCell ref="AO29:AQ29"/>
    <mergeCell ref="AR29:AT29"/>
    <mergeCell ref="AU29:AW29"/>
    <mergeCell ref="AY29:BA29"/>
    <mergeCell ref="Z31:AA31"/>
    <mergeCell ref="AF31:AH31"/>
    <mergeCell ref="AI31:AK31"/>
    <mergeCell ref="AL31:AN31"/>
    <mergeCell ref="AO31:AQ31"/>
    <mergeCell ref="AR31:AT31"/>
    <mergeCell ref="AU31:AW31"/>
    <mergeCell ref="AY31:BA31"/>
    <mergeCell ref="AB31:AC31"/>
    <mergeCell ref="AD31:AE31"/>
    <mergeCell ref="AB26:AC26"/>
    <mergeCell ref="AD26:AE26"/>
    <mergeCell ref="AB27:AC27"/>
    <mergeCell ref="AD27:AE27"/>
    <mergeCell ref="AB28:AC28"/>
    <mergeCell ref="AD28:AE28"/>
    <mergeCell ref="AB29:AC29"/>
    <mergeCell ref="AD29:AE29"/>
    <mergeCell ref="AB30:AC30"/>
    <mergeCell ref="AD30:AE30"/>
    <mergeCell ref="AB32:AC32"/>
    <mergeCell ref="AD32:AE32"/>
    <mergeCell ref="AB33:AC33"/>
    <mergeCell ref="AD33:AE33"/>
    <mergeCell ref="AB34:AC34"/>
    <mergeCell ref="AD34:AE34"/>
    <mergeCell ref="Z46:AA46"/>
    <mergeCell ref="AB46:AC46"/>
    <mergeCell ref="AD46:AE46"/>
    <mergeCell ref="Z32:AA32"/>
    <mergeCell ref="AY46:BA46"/>
    <mergeCell ref="Z47:AA47"/>
    <mergeCell ref="AB47:AC47"/>
    <mergeCell ref="AD47:AE47"/>
    <mergeCell ref="AF47:AH47"/>
    <mergeCell ref="AI47:AK47"/>
    <mergeCell ref="AL47:AN47"/>
    <mergeCell ref="AO47:AQ47"/>
    <mergeCell ref="AR47:AT47"/>
    <mergeCell ref="AU47:AW47"/>
    <mergeCell ref="AY47:BA47"/>
    <mergeCell ref="AL46:AN46"/>
    <mergeCell ref="AO46:AQ46"/>
    <mergeCell ref="AR46:AT46"/>
    <mergeCell ref="AU46:AW46"/>
    <mergeCell ref="AF46:AH46"/>
    <mergeCell ref="AI48:AK48"/>
    <mergeCell ref="AL48:AN48"/>
    <mergeCell ref="AO48:AQ48"/>
    <mergeCell ref="AR48:AT48"/>
    <mergeCell ref="AU48:AW48"/>
    <mergeCell ref="AY48:BA48"/>
    <mergeCell ref="Z49:AA49"/>
    <mergeCell ref="AB49:AC49"/>
    <mergeCell ref="AD49:AE49"/>
    <mergeCell ref="AF49:AH49"/>
    <mergeCell ref="AI49:AK49"/>
    <mergeCell ref="AL49:AN49"/>
    <mergeCell ref="AO49:AQ49"/>
    <mergeCell ref="AR49:AT49"/>
    <mergeCell ref="AU49:AW49"/>
    <mergeCell ref="AY49:BA49"/>
    <mergeCell ref="Z48:AA48"/>
    <mergeCell ref="AB48:AC48"/>
    <mergeCell ref="AD48:AE48"/>
    <mergeCell ref="AF48:AH48"/>
    <mergeCell ref="C45:D49"/>
    <mergeCell ref="E45:Y49"/>
    <mergeCell ref="A40:B44"/>
    <mergeCell ref="C40:D44"/>
    <mergeCell ref="E40:Y44"/>
    <mergeCell ref="Z40:AA40"/>
    <mergeCell ref="AB40:AC40"/>
    <mergeCell ref="AD40:AE40"/>
    <mergeCell ref="AF40:AH40"/>
    <mergeCell ref="Z42:AA42"/>
    <mergeCell ref="AB42:AC42"/>
    <mergeCell ref="AD42:AE42"/>
    <mergeCell ref="AF42:AH42"/>
    <mergeCell ref="Z44:AA44"/>
    <mergeCell ref="AB44:AC44"/>
    <mergeCell ref="AD44:AE44"/>
    <mergeCell ref="AF44:AH44"/>
    <mergeCell ref="AI40:AK40"/>
    <mergeCell ref="AL40:AN40"/>
    <mergeCell ref="AO40:AQ40"/>
    <mergeCell ref="AR40:AT40"/>
    <mergeCell ref="AU40:AW40"/>
    <mergeCell ref="AY40:BA40"/>
    <mergeCell ref="Z41:AA41"/>
    <mergeCell ref="AB41:AC41"/>
    <mergeCell ref="AD41:AE41"/>
    <mergeCell ref="AF41:AH41"/>
    <mergeCell ref="AI41:AK41"/>
    <mergeCell ref="AL41:AN41"/>
    <mergeCell ref="AO41:AQ41"/>
    <mergeCell ref="AR41:AT41"/>
    <mergeCell ref="AU41:AW41"/>
    <mergeCell ref="AY41:BA41"/>
    <mergeCell ref="Z43:AA43"/>
    <mergeCell ref="AB43:AC43"/>
    <mergeCell ref="AD43:AE43"/>
    <mergeCell ref="AF43:AH43"/>
    <mergeCell ref="AI43:AK43"/>
    <mergeCell ref="AL43:AN43"/>
    <mergeCell ref="AO43:AQ43"/>
    <mergeCell ref="AR43:AT43"/>
    <mergeCell ref="AU43:AW43"/>
    <mergeCell ref="AI44:AK44"/>
    <mergeCell ref="AL44:AN44"/>
    <mergeCell ref="AO44:AQ44"/>
    <mergeCell ref="AR44:AT44"/>
    <mergeCell ref="AU44:AW44"/>
    <mergeCell ref="AY44:BA44"/>
    <mergeCell ref="AI42:AK42"/>
    <mergeCell ref="AL42:AN42"/>
    <mergeCell ref="AO42:AQ42"/>
    <mergeCell ref="AR42:AT42"/>
    <mergeCell ref="AU42:AW42"/>
    <mergeCell ref="AY42:BA42"/>
    <mergeCell ref="AY43:BA43"/>
  </mergeCells>
  <phoneticPr fontId="20" type="noConversion"/>
  <printOptions horizontalCentered="1"/>
  <pageMargins left="0.19685039370078741" right="0.19685039370078741" top="0.23622047244094491" bottom="0.15748031496062992" header="0.19685039370078741" footer="0.15748031496062992"/>
  <pageSetup paperSize="9" scale="45" orientation="landscape" r:id="rId1"/>
  <rowBreaks count="1" manualBreakCount="1">
    <brk id="49" max="60" man="1"/>
  </rowBreaks>
  <colBreaks count="1" manualBreakCount="1">
    <brk id="6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Титулка</vt:lpstr>
      <vt:lpstr>План ОП</vt:lpstr>
      <vt:lpstr>'План ОП'!Print_Area</vt:lpstr>
      <vt:lpstr>Титулка!Print_Area</vt:lpstr>
    </vt:vector>
  </TitlesOfParts>
  <Company>ХТЭИ КНТЭУ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</dc:creator>
  <cp:lastModifiedBy>natalie natalie</cp:lastModifiedBy>
  <cp:lastPrinted>2025-04-24T09:25:40Z</cp:lastPrinted>
  <dcterms:created xsi:type="dcterms:W3CDTF">2006-12-19T08:51:19Z</dcterms:created>
  <dcterms:modified xsi:type="dcterms:W3CDTF">2025-05-01T07:33:56Z</dcterms:modified>
</cp:coreProperties>
</file>